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DFS.I\FEWL\4. KONKURSY FEWL\6.10 _K01i02_23_OWES\Zarząd\Etap negocjacji\"/>
    </mc:Choice>
  </mc:AlternateContent>
  <bookViews>
    <workbookView xWindow="-120" yWindow="-120" windowWidth="29040" windowHeight="15840" firstSheet="2" activeTab="2"/>
  </bookViews>
  <sheets>
    <sheet name="Lista wg nr projektów" sheetId="31" state="hidden" r:id="rId1"/>
    <sheet name="Lista w trakcie negocj po zwiek" sheetId="38" state="hidden" r:id="rId2"/>
    <sheet name="Lista rankingowa" sheetId="21" r:id="rId3"/>
  </sheets>
  <definedNames>
    <definedName name="_xlnm.Print_Area" localSheetId="2">'Lista rankingowa'!$A$1:$N$10</definedName>
    <definedName name="_xlnm.Print_Area" localSheetId="1">'Lista w trakcie negocj po zwiek'!#REF!</definedName>
    <definedName name="_xlnm.Print_Area" localSheetId="0">'Lista wg nr projektów'!$A$1:$N$51</definedName>
    <definedName name="_xlnm.Print_Titles" localSheetId="2">'Lista rankingowa'!$5:$6</definedName>
  </definedNames>
  <calcPr calcId="152511"/>
</workbook>
</file>

<file path=xl/calcChain.xml><?xml version="1.0" encoding="utf-8"?>
<calcChain xmlns="http://schemas.openxmlformats.org/spreadsheetml/2006/main">
  <c r="J7" i="21" l="1"/>
  <c r="J8" i="21" l="1"/>
  <c r="Q42" i="31" l="1"/>
  <c r="N42" i="31"/>
  <c r="M42" i="31"/>
  <c r="L42" i="31"/>
  <c r="K42" i="31"/>
  <c r="J42" i="31"/>
  <c r="J43" i="31" l="1"/>
  <c r="J45" i="31" s="1"/>
  <c r="K8" i="21"/>
  <c r="J9" i="21" s="1"/>
</calcChain>
</file>

<file path=xl/sharedStrings.xml><?xml version="1.0" encoding="utf-8"?>
<sst xmlns="http://schemas.openxmlformats.org/spreadsheetml/2006/main" count="259" uniqueCount="168">
  <si>
    <t>Lp.</t>
  </si>
  <si>
    <t>Tytuł projektu</t>
  </si>
  <si>
    <t>Koszt całkowity projektu
w PLN</t>
  </si>
  <si>
    <t>Ocena formalno-merytoryczna
I</t>
  </si>
  <si>
    <t>Ocena formalno-
merytoryczna 
II</t>
  </si>
  <si>
    <t>Ocena formalno-
merytoryczna 
III</t>
  </si>
  <si>
    <t>Ocena formalno-
merytoryczna 
średnia</t>
  </si>
  <si>
    <t>Nazwa 
Wnioskodawcy/
Beneficjenta</t>
  </si>
  <si>
    <t>Siedziba 
Wnioskodawcy/
Beneficjenta</t>
  </si>
  <si>
    <t>RAZEM=</t>
  </si>
  <si>
    <t>Uwagi</t>
  </si>
  <si>
    <t>zielony kolor=</t>
  </si>
  <si>
    <t>EFS</t>
  </si>
  <si>
    <t>Inne (w tym Fundusz Pracy)</t>
  </si>
  <si>
    <t>Przyznane dofinansowanie w PLN</t>
  </si>
  <si>
    <t>Budżet 
Państwa</t>
  </si>
  <si>
    <t>Wydatki kwalifikowalne 
projektu w PLN</t>
  </si>
  <si>
    <t>Wkład 
własny</t>
  </si>
  <si>
    <t>RAZEM EFS i BP=</t>
  </si>
  <si>
    <t>Róznica=</t>
  </si>
  <si>
    <t>Przed oceną KOP Wnioskowane 
dofinansowanie 
w PLN</t>
  </si>
  <si>
    <t>Koszt 
całkowity projektu
w PLN</t>
  </si>
  <si>
    <t>Wydatki kwalifikowalne 
projektu 
w PLN</t>
  </si>
  <si>
    <t>Suma:</t>
  </si>
  <si>
    <t>Numer 
projektu  
w LSI2020</t>
  </si>
  <si>
    <t>Suma przyznanego dofinansowania (EFS+BP):</t>
  </si>
  <si>
    <t>Do wydania EFS=</t>
  </si>
  <si>
    <t>RPLB.07.03.00-08-0026/22</t>
  </si>
  <si>
    <t>Przeciwdziałamy wykluczeniu. Aktywizacja społeczno - zawodowa osób z terenów wiejskich powiatu strzelecko - drezdeneckiego.</t>
  </si>
  <si>
    <t>MARIFA IZABELA KAPIŃSKA</t>
  </si>
  <si>
    <t>Choszczno</t>
  </si>
  <si>
    <t>RPLB.07.03.00-08-0027/22</t>
  </si>
  <si>
    <t>RPLB.07.03.00-08-0028/22</t>
  </si>
  <si>
    <t>RPLB.07.03.00-08-0029/22</t>
  </si>
  <si>
    <t>RPLB.07.03.00-08-0030/22</t>
  </si>
  <si>
    <t>RPLB.07.03.00-08-0031/22</t>
  </si>
  <si>
    <t>RPLB.07.03.00-08-0032/22</t>
  </si>
  <si>
    <t>RPLB.07.03.00-08-0033/22</t>
  </si>
  <si>
    <t>RPLB.07.03.00-08-0034/22</t>
  </si>
  <si>
    <t>RPLB.07.03.00-08-0035/22</t>
  </si>
  <si>
    <t>RPLB.07.03.00-08-0036/22</t>
  </si>
  <si>
    <t>RPLB.07.03.00-08-0037/22</t>
  </si>
  <si>
    <t>RPLB.07.03.00-08-0038/22</t>
  </si>
  <si>
    <t>RPLB.07.03.00-08-0039/22</t>
  </si>
  <si>
    <t>RPLB.07.03.00-08-0040/22</t>
  </si>
  <si>
    <t>RPLB.07.03.00-08-0041/22</t>
  </si>
  <si>
    <t>RPLB.07.03.00-08-0042/22</t>
  </si>
  <si>
    <t>RPLB.07.03.00-08-0043/22</t>
  </si>
  <si>
    <t>RPLB.07.03.00-08-0044/22</t>
  </si>
  <si>
    <t>RPLB.07.03.00-08-0045/22</t>
  </si>
  <si>
    <t>RPLB.07.03.00-08-0046/22</t>
  </si>
  <si>
    <t>RPLB.07.03.00-08-0047/22</t>
  </si>
  <si>
    <t>RPLB.07.03.00-08-0048/22</t>
  </si>
  <si>
    <t>RPLB.07.03.00-08-0050/22</t>
  </si>
  <si>
    <t>MARCIN ROKOSZEWSKI MARSOFT</t>
  </si>
  <si>
    <t>Lublin</t>
  </si>
  <si>
    <t>STOP marginalizacji i wykluczeniu</t>
  </si>
  <si>
    <t>Koszalin</t>
  </si>
  <si>
    <t>CENTRUM WSPARCIA BIZNESU INCOM 
PIOTR JASIEK</t>
  </si>
  <si>
    <t>Piła</t>
  </si>
  <si>
    <t>S.T.R. PROJECT 
Stanisław Romaniszyn</t>
  </si>
  <si>
    <t>Kierunek aktywność</t>
  </si>
  <si>
    <t>Szansa na lepsze jutro - 
edycja II</t>
  </si>
  <si>
    <t>CENTRUM EDUKACJI I ZARZĄDZANIA KORPORACJA "ROMANISZYN" SPÓŁKA 
Z OGRANICZONĄ ODPOWIEDZIALNOŚCIĄ</t>
  </si>
  <si>
    <t>"O.K. CENTRUM JĘZYKÓW OBCYCH" SPÓŁKA 
Z OGRANICZONĄ ODPOWIEDZIALNOŚCIĄ</t>
  </si>
  <si>
    <t>W stronę lepszych perspektyw społeczno-zawodowych</t>
  </si>
  <si>
    <t>MARLENA ISKIERKA SZKOLENIA ADVICE</t>
  </si>
  <si>
    <t>Swarzędz</t>
  </si>
  <si>
    <t>"SPÓŁDZIELNIA SOCJALNA PARTNER"</t>
  </si>
  <si>
    <t>Witaszkowo</t>
  </si>
  <si>
    <t>Wyrównujemy szanse na zatrudnienie mieszkańców terenów wiejskich powiatu strzelecko - drezdeneckiego!</t>
  </si>
  <si>
    <t>MARIFA SZKOLENIA 
I EDUKACJA 
ARTUR KAPIŃSKI</t>
  </si>
  <si>
    <t>Akcja - integracja ! Powrót do aktywnego życia społecznego osób zagrożonych wykluczeniem.</t>
  </si>
  <si>
    <t>Wojewódzki Zakład Doskonalenia Zawodowego w Gorzowie Wlkp.</t>
  </si>
  <si>
    <t>Gorzów Wielkopolski</t>
  </si>
  <si>
    <t>Droga2</t>
  </si>
  <si>
    <t>Fundacja Integracji Społecznej ABRAMIS</t>
  </si>
  <si>
    <t>Zgorzelec</t>
  </si>
  <si>
    <t>Aktywność bez barier</t>
  </si>
  <si>
    <t>Semius sp. z o.o.</t>
  </si>
  <si>
    <t>Warszawa</t>
  </si>
  <si>
    <t>Cityschool sp. z o.o.</t>
  </si>
  <si>
    <t>Aktywne Wsparcie</t>
  </si>
  <si>
    <t>Wągrowiec</t>
  </si>
  <si>
    <t>Samodzielni, aktywni i efektywni ! Kompleksowy program aktywnej integracji społeczności marginalizowanych na obszarze Województwa Lubuskiego.</t>
  </si>
  <si>
    <t>Izba Rzemieślnicza Lubelszczyzny</t>
  </si>
  <si>
    <t>RPLB.07.03.00-08-0051/22</t>
  </si>
  <si>
    <t>RPLB.07.03.00-08-0052/22</t>
  </si>
  <si>
    <t>RPLB.07.03.00-08-0053/22</t>
  </si>
  <si>
    <t>RPLB.07.03.00-08-0054/22</t>
  </si>
  <si>
    <t>RPLB.07.03.00-08-0055/22</t>
  </si>
  <si>
    <t>RPLB.07.03.00-08-0056/22</t>
  </si>
  <si>
    <t>RPLB.07.03.00-08-0057/22</t>
  </si>
  <si>
    <t>RPLB.07.03.00-08-0058/22</t>
  </si>
  <si>
    <t>RPLB.07.03.00-08-0059/22</t>
  </si>
  <si>
    <t>Wsparcie aktywizacji społeczno - zawodowej w Gminie Trzciel</t>
  </si>
  <si>
    <t>Trzciel (miasto)</t>
  </si>
  <si>
    <t>Wsparcie aktywizacji społeczno - zawodowej w Gminie Sława</t>
  </si>
  <si>
    <t>FUNDACJA DZIAŁAJ AKTYWNIE</t>
  </si>
  <si>
    <t>Zielona Góra</t>
  </si>
  <si>
    <t>Gmina Trzciel/Ośrodek Pomocy Społecznej 
w Trzcielu</t>
  </si>
  <si>
    <t>Aktywność Naszą Szansą</t>
  </si>
  <si>
    <t>Fundacja Inicjowania Rozwoju Społecznego</t>
  </si>
  <si>
    <t>Poznań</t>
  </si>
  <si>
    <t>Energicznie po 50+</t>
  </si>
  <si>
    <t>Związek Organizacji Pomocowych</t>
  </si>
  <si>
    <t>Z Aktywnością na +</t>
  </si>
  <si>
    <t>Aktywność społeczno-zawodowa gwarantem sukcesu</t>
  </si>
  <si>
    <t>LUBUSKA IZBA RZEMIEŚLNICZA W GORZOWIE WLKP.</t>
  </si>
  <si>
    <t>CONTACT z lepszym jutrem - wsparcie dla osób wykluczonych z powiatu zielonogórskiego, sulęcińskiego i gminy Santok</t>
  </si>
  <si>
    <t>CONTACT SPÓŁKA Z OGRANICZONĄ ODPOWIEDZIALNOŚCIĄ</t>
  </si>
  <si>
    <t>Wędrzyn</t>
  </si>
  <si>
    <t>Twój czas 
na aktywizację</t>
  </si>
  <si>
    <t>Aktywność szansą 
na WŁĄCZENIE!</t>
  </si>
  <si>
    <t>Zmiana szansą 
na sukces</t>
  </si>
  <si>
    <t>Znajdź klucz do rozwoju. 
Otwórz drzwi do integracji</t>
  </si>
  <si>
    <t>Kontraktor Spółka 
z ograniczoną odpowiedzialnością</t>
  </si>
  <si>
    <t>Przyłącz się do zmian!</t>
  </si>
  <si>
    <t>SMART BUSINESS 
Ewa Ślaga</t>
  </si>
  <si>
    <t>Nowy Sącz</t>
  </si>
  <si>
    <t>Aktywna integracja</t>
  </si>
  <si>
    <t>Spółdzielnia Socjalna 
Gorący Garnuszek</t>
  </si>
  <si>
    <t>Kożuchów</t>
  </si>
  <si>
    <t>Twoja ścieżka reintegracji 
to Twoja przyszłość!</t>
  </si>
  <si>
    <t>INVENTUM SPÓŁKA Z OGRANICZONĄ ODPOWIEDZIALNOŚCIĄ</t>
  </si>
  <si>
    <t>RPLB.07.03.00-08-0060/22</t>
  </si>
  <si>
    <t>RPLB.07.03.00-08-0061/22</t>
  </si>
  <si>
    <t>RPLB.07.03.00-08-0062/22</t>
  </si>
  <si>
    <t>RPLB.07.03.00-08-0063/22</t>
  </si>
  <si>
    <t>Aktywnie 
w stronę włączenia</t>
  </si>
  <si>
    <t>Rozwinąć skrzydła</t>
  </si>
  <si>
    <t>Nowe 
Miasteczko</t>
  </si>
  <si>
    <t>FUNDACJA 
"WIEDZIEĆ JAK"</t>
  </si>
  <si>
    <t>STOWARZYSZENIE POMOCY BLIŹNIEMU 
IM. BRATA KRYSTYNA 
W GORZOWIE WIELKOPOLSKIM</t>
  </si>
  <si>
    <t>Budzimy energię jutra</t>
  </si>
  <si>
    <t>Związek 
Młodzieży Wiejskiej</t>
  </si>
  <si>
    <t>Misja integracja</t>
  </si>
  <si>
    <t>Fundacja 
"Razem"</t>
  </si>
  <si>
    <t>Ostrołęka</t>
  </si>
  <si>
    <t>Moje kwalifikacje</t>
  </si>
  <si>
    <t>Centrum Edukacyjne "Rozwój" Krzysztof Kwiatkowski</t>
  </si>
  <si>
    <t>W drodze na szczyt - aktywizacja społeczności powiatu zielonogórskiego</t>
  </si>
  <si>
    <t>OŚRODEK SZKOLENIOWY MAXIMUS TOMASZ BRZESKI</t>
  </si>
  <si>
    <t>Zacznij od Nowa</t>
  </si>
  <si>
    <t>Nestor Group 
Bartosz Berkowski</t>
  </si>
  <si>
    <t>Świdnica</t>
  </si>
  <si>
    <t>Reintegracja/Aktywizacja - wsparcie osób zagrożonych ubóstwem lub wykluczeniem społecznym z obszarów wiejskich województwa lubuskiego</t>
  </si>
  <si>
    <t>Fundacja 
Rozwoju Regionów</t>
  </si>
  <si>
    <t>Godność, Praca, Wsparcie</t>
  </si>
  <si>
    <t>Spółdzielnia Socjalna "Zakład Aktywności Zawodowej"</t>
  </si>
  <si>
    <t>MOC MOŻLIWOŚCI dla rozwoju społeczno-zawodowego mieszkańców powiatu sulęcińskiego, międzyrzeckiego i świebodzińskiego.</t>
  </si>
  <si>
    <t>Fundacja Inicjatyw Społecznych i Rozwoju Przedsiębiorczości</t>
  </si>
  <si>
    <t>Aktywne włączenie - aktywizacja społeczna i zawodowa osób potrzebujących wsparcia, zamieszkujących na terenie województwa lubuskiego.</t>
  </si>
  <si>
    <t>GPT 
Grzegorz Gorzechowski</t>
  </si>
  <si>
    <t>Akcja AKtywizacja</t>
  </si>
  <si>
    <t>Stowarzyszenie 
Humaneo</t>
  </si>
  <si>
    <t>Fundacja 
"Porozumienie Wzgórz Dalkowskich"</t>
  </si>
  <si>
    <t>Nd.</t>
  </si>
  <si>
    <t>negocjacje</t>
  </si>
  <si>
    <t>Numer 
projektu  
w SOWA</t>
  </si>
  <si>
    <t>Słubice</t>
  </si>
  <si>
    <t>nd</t>
  </si>
  <si>
    <t>Projekt na pozycj Lp. numer 1 zostaje wybrany do dofinansowania.</t>
  </si>
  <si>
    <t>Załącznik nr 1 do Uchwały nr ………………………………….. 
Zarządu Województwa Lubuskiego 
z dn. ……………………………………………………………….</t>
  </si>
  <si>
    <t>FELB.06.10-IZ.00-0002/23</t>
  </si>
  <si>
    <t xml:space="preserve">Lista rankingowa projektów ocenionych w ramach naboru nr FELB.06.10-IZ.00-002/23
Programu Regionalnego FEWL 21-27  w ramach posiedzenia Komisji Oceny Projektów otwartego w dniu 22 listopada 2023 r.
</t>
  </si>
  <si>
    <t xml:space="preserve">Fundacja na rzecz Collegium Polonicum </t>
  </si>
  <si>
    <t>Ośrodek Wsparcia Ekonomii Spoełcznej w Zielonej Górze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</si>
</sst>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0\ &quot;zł&quot;"/>
    <numFmt numFmtId="166" formatCode="#,##0.00\ _z_ł"/>
    <numFmt numFmtId="167" formatCode="#,##0.0"/>
  </numFmts>
  <fonts count="8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4" fillId="0" borderId="1" xfId="0" applyFont="1" applyBorder="1"/>
    <xf numFmtId="16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/>
    <xf numFmtId="3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0" fontId="4" fillId="0" borderId="0" xfId="0" applyFont="1"/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/>
    </xf>
    <xf numFmtId="166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6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" fontId="4" fillId="2" borderId="0" xfId="0" applyNumberFormat="1" applyFont="1" applyFill="1" applyAlignment="1">
      <alignment horizontal="center" vertical="center"/>
    </xf>
    <xf numFmtId="165" fontId="4" fillId="0" borderId="0" xfId="0" applyNumberFormat="1" applyFont="1" applyAlignment="1">
      <alignment vertical="center" wrapText="1"/>
    </xf>
    <xf numFmtId="0" fontId="4" fillId="0" borderId="5" xfId="0" applyFont="1" applyBorder="1"/>
    <xf numFmtId="164" fontId="4" fillId="0" borderId="5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/>
    <xf numFmtId="164" fontId="4" fillId="0" borderId="0" xfId="0" applyNumberFormat="1" applyFont="1" applyAlignment="1">
      <alignment horizontal="right" vertical="center"/>
    </xf>
    <xf numFmtId="4" fontId="4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8" xfId="0" applyFont="1" applyBorder="1"/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5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66" fontId="4" fillId="0" borderId="6" xfId="0" applyNumberFormat="1" applyFont="1" applyBorder="1" applyAlignment="1">
      <alignment horizontal="center" vertical="center"/>
    </xf>
    <xf numFmtId="166" fontId="4" fillId="0" borderId="4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right" vertical="center"/>
    </xf>
    <xf numFmtId="164" fontId="4" fillId="0" borderId="9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zoomScaleNormal="100" workbookViewId="0">
      <pane ySplit="2" topLeftCell="A3" activePane="bottomLeft" state="frozen"/>
      <selection pane="bottomLeft" activeCell="B9" sqref="B9"/>
    </sheetView>
  </sheetViews>
  <sheetFormatPr defaultRowHeight="12"/>
  <cols>
    <col min="1" max="1" width="5" style="1" customWidth="1"/>
    <col min="2" max="2" width="23.7109375" style="1" bestFit="1" customWidth="1"/>
    <col min="3" max="3" width="18.140625" style="1" bestFit="1" customWidth="1"/>
    <col min="4" max="4" width="15.5703125" style="1" customWidth="1"/>
    <col min="5" max="5" width="25.140625" style="1" bestFit="1" customWidth="1"/>
    <col min="6" max="6" width="13.28515625" style="21" customWidth="1"/>
    <col min="7" max="7" width="14.28515625" style="21" customWidth="1"/>
    <col min="8" max="8" width="14.140625" style="21" customWidth="1"/>
    <col min="9" max="9" width="14" style="21" customWidth="1"/>
    <col min="10" max="10" width="14.7109375" style="21" customWidth="1"/>
    <col min="11" max="11" width="13.140625" style="21" customWidth="1"/>
    <col min="12" max="12" width="14.85546875" style="21" customWidth="1"/>
    <col min="13" max="13" width="15" style="23" customWidth="1"/>
    <col min="14" max="14" width="13.85546875" style="23" bestFit="1" customWidth="1"/>
    <col min="15" max="15" width="11.85546875" style="1" customWidth="1"/>
    <col min="16" max="16" width="15.5703125" style="1" customWidth="1"/>
    <col min="17" max="17" width="18" style="23" customWidth="1"/>
    <col min="18" max="18" width="15.42578125" style="24" customWidth="1"/>
    <col min="19" max="16384" width="9.140625" style="1"/>
  </cols>
  <sheetData>
    <row r="1" spans="1:19" ht="27.75" customHeight="1">
      <c r="A1" s="56" t="s">
        <v>0</v>
      </c>
      <c r="B1" s="58" t="s">
        <v>24</v>
      </c>
      <c r="C1" s="58" t="s">
        <v>7</v>
      </c>
      <c r="D1" s="58" t="s">
        <v>8</v>
      </c>
      <c r="E1" s="58" t="s">
        <v>1</v>
      </c>
      <c r="F1" s="54" t="s">
        <v>3</v>
      </c>
      <c r="G1" s="54" t="s">
        <v>4</v>
      </c>
      <c r="H1" s="54" t="s">
        <v>5</v>
      </c>
      <c r="I1" s="54" t="s">
        <v>6</v>
      </c>
      <c r="J1" s="64" t="s">
        <v>14</v>
      </c>
      <c r="K1" s="65"/>
      <c r="L1" s="66"/>
      <c r="M1" s="60" t="s">
        <v>16</v>
      </c>
      <c r="N1" s="60" t="s">
        <v>2</v>
      </c>
      <c r="O1" s="58" t="s">
        <v>17</v>
      </c>
      <c r="P1" s="58" t="s">
        <v>14</v>
      </c>
      <c r="Q1" s="60" t="s">
        <v>20</v>
      </c>
      <c r="R1" s="62" t="s">
        <v>10</v>
      </c>
    </row>
    <row r="2" spans="1:19" ht="33" customHeight="1">
      <c r="A2" s="57"/>
      <c r="B2" s="59"/>
      <c r="C2" s="59"/>
      <c r="D2" s="59"/>
      <c r="E2" s="59"/>
      <c r="F2" s="55"/>
      <c r="G2" s="55"/>
      <c r="H2" s="55"/>
      <c r="I2" s="55"/>
      <c r="J2" s="2" t="s">
        <v>12</v>
      </c>
      <c r="K2" s="2" t="s">
        <v>15</v>
      </c>
      <c r="L2" s="2" t="s">
        <v>13</v>
      </c>
      <c r="M2" s="61"/>
      <c r="N2" s="61"/>
      <c r="O2" s="59"/>
      <c r="P2" s="59"/>
      <c r="Q2" s="61"/>
      <c r="R2" s="63"/>
    </row>
    <row r="3" spans="1:19" s="13" customFormat="1" ht="60">
      <c r="A3" s="3">
        <v>1</v>
      </c>
      <c r="B3" s="4" t="s">
        <v>27</v>
      </c>
      <c r="C3" s="5" t="s">
        <v>29</v>
      </c>
      <c r="D3" s="5" t="s">
        <v>30</v>
      </c>
      <c r="E3" s="6" t="s">
        <v>28</v>
      </c>
      <c r="F3" s="7">
        <v>0</v>
      </c>
      <c r="G3" s="7">
        <v>0</v>
      </c>
      <c r="H3" s="7" t="s">
        <v>157</v>
      </c>
      <c r="I3" s="8">
        <v>0</v>
      </c>
      <c r="J3" s="9">
        <v>0</v>
      </c>
      <c r="K3" s="9">
        <v>0</v>
      </c>
      <c r="L3" s="9">
        <v>0</v>
      </c>
      <c r="M3" s="10">
        <v>0</v>
      </c>
      <c r="N3" s="10">
        <v>555933.13</v>
      </c>
      <c r="O3" s="11"/>
      <c r="P3" s="12">
        <v>0</v>
      </c>
      <c r="Q3" s="49">
        <v>472543.16</v>
      </c>
      <c r="R3" s="6"/>
      <c r="S3" s="4"/>
    </row>
    <row r="4" spans="1:19" s="6" customFormat="1" ht="36">
      <c r="A4" s="3">
        <v>2</v>
      </c>
      <c r="B4" s="48" t="s">
        <v>31</v>
      </c>
      <c r="C4" s="5" t="s">
        <v>54</v>
      </c>
      <c r="D4" s="5" t="s">
        <v>55</v>
      </c>
      <c r="E4" s="6" t="s">
        <v>113</v>
      </c>
      <c r="F4" s="14">
        <v>118</v>
      </c>
      <c r="G4" s="14">
        <v>119</v>
      </c>
      <c r="H4" s="7" t="s">
        <v>157</v>
      </c>
      <c r="I4" s="15">
        <v>118.5</v>
      </c>
      <c r="J4" s="9"/>
      <c r="K4" s="9"/>
      <c r="L4" s="9"/>
      <c r="M4" s="11" t="s">
        <v>158</v>
      </c>
      <c r="N4" s="11">
        <v>555059.18000000005</v>
      </c>
      <c r="O4" s="11"/>
      <c r="P4" s="12" t="s">
        <v>158</v>
      </c>
      <c r="Q4" s="49">
        <v>471800.3</v>
      </c>
    </row>
    <row r="5" spans="1:19" ht="48">
      <c r="A5" s="3">
        <v>3</v>
      </c>
      <c r="B5" s="48" t="s">
        <v>32</v>
      </c>
      <c r="C5" s="5" t="s">
        <v>58</v>
      </c>
      <c r="D5" s="5" t="s">
        <v>57</v>
      </c>
      <c r="E5" s="6" t="s">
        <v>56</v>
      </c>
      <c r="F5" s="16">
        <v>104</v>
      </c>
      <c r="G5" s="16">
        <v>101</v>
      </c>
      <c r="H5" s="7" t="s">
        <v>157</v>
      </c>
      <c r="I5" s="8">
        <v>102.5</v>
      </c>
      <c r="J5" s="9"/>
      <c r="K5" s="9"/>
      <c r="L5" s="9"/>
      <c r="M5" s="10" t="s">
        <v>158</v>
      </c>
      <c r="N5" s="17">
        <v>503498.75</v>
      </c>
      <c r="O5" s="11"/>
      <c r="P5" s="12" t="s">
        <v>158</v>
      </c>
      <c r="Q5" s="49">
        <v>427973.93</v>
      </c>
      <c r="R5" s="6"/>
      <c r="S5" s="18"/>
    </row>
    <row r="6" spans="1:19" s="13" customFormat="1" ht="36">
      <c r="A6" s="3">
        <v>4</v>
      </c>
      <c r="B6" s="48" t="s">
        <v>33</v>
      </c>
      <c r="C6" s="5" t="s">
        <v>60</v>
      </c>
      <c r="D6" s="5" t="s">
        <v>59</v>
      </c>
      <c r="E6" s="6" t="s">
        <v>114</v>
      </c>
      <c r="F6" s="7">
        <v>126</v>
      </c>
      <c r="G6" s="7">
        <v>118</v>
      </c>
      <c r="H6" s="7" t="s">
        <v>157</v>
      </c>
      <c r="I6" s="8">
        <v>122</v>
      </c>
      <c r="J6" s="9"/>
      <c r="K6" s="9"/>
      <c r="L6" s="9"/>
      <c r="M6" s="10" t="s">
        <v>158</v>
      </c>
      <c r="N6" s="10">
        <v>539383.88</v>
      </c>
      <c r="O6" s="11"/>
      <c r="P6" s="12" t="s">
        <v>158</v>
      </c>
      <c r="Q6" s="49">
        <v>458476.28</v>
      </c>
      <c r="R6" s="6"/>
      <c r="S6" s="4"/>
    </row>
    <row r="7" spans="1:19" s="6" customFormat="1" ht="108">
      <c r="A7" s="3">
        <v>5</v>
      </c>
      <c r="B7" s="48" t="s">
        <v>34</v>
      </c>
      <c r="C7" s="5" t="s">
        <v>63</v>
      </c>
      <c r="D7" s="5" t="s">
        <v>59</v>
      </c>
      <c r="E7" s="6" t="s">
        <v>61</v>
      </c>
      <c r="F7" s="14">
        <v>127</v>
      </c>
      <c r="G7" s="14">
        <v>119</v>
      </c>
      <c r="H7" s="7" t="s">
        <v>157</v>
      </c>
      <c r="I7" s="15">
        <v>123</v>
      </c>
      <c r="J7" s="9"/>
      <c r="K7" s="9"/>
      <c r="L7" s="9"/>
      <c r="M7" s="11" t="s">
        <v>158</v>
      </c>
      <c r="N7" s="11">
        <v>518933.1</v>
      </c>
      <c r="O7" s="11"/>
      <c r="P7" s="12" t="s">
        <v>158</v>
      </c>
      <c r="Q7" s="49">
        <v>441093.13</v>
      </c>
      <c r="R7" s="19"/>
    </row>
    <row r="8" spans="1:19" ht="72">
      <c r="A8" s="3">
        <v>6</v>
      </c>
      <c r="B8" s="48" t="s">
        <v>35</v>
      </c>
      <c r="C8" s="5" t="s">
        <v>64</v>
      </c>
      <c r="D8" s="5" t="s">
        <v>55</v>
      </c>
      <c r="E8" s="6" t="s">
        <v>62</v>
      </c>
      <c r="F8" s="16">
        <v>101</v>
      </c>
      <c r="G8" s="16">
        <v>104</v>
      </c>
      <c r="H8" s="16" t="s">
        <v>157</v>
      </c>
      <c r="I8" s="8">
        <v>102.5</v>
      </c>
      <c r="J8" s="9"/>
      <c r="K8" s="9"/>
      <c r="L8" s="9"/>
      <c r="M8" s="10" t="s">
        <v>158</v>
      </c>
      <c r="N8" s="17">
        <v>548143.49</v>
      </c>
      <c r="O8" s="11"/>
      <c r="P8" s="12" t="s">
        <v>158</v>
      </c>
      <c r="Q8" s="49">
        <v>465921.96</v>
      </c>
      <c r="R8" s="19"/>
      <c r="S8" s="18"/>
    </row>
    <row r="9" spans="1:19" s="13" customFormat="1" ht="24">
      <c r="A9" s="3">
        <v>7</v>
      </c>
      <c r="B9" s="48" t="s">
        <v>36</v>
      </c>
      <c r="C9" s="5" t="s">
        <v>66</v>
      </c>
      <c r="D9" s="5" t="s">
        <v>67</v>
      </c>
      <c r="E9" s="6" t="s">
        <v>65</v>
      </c>
      <c r="F9" s="7">
        <v>124</v>
      </c>
      <c r="G9" s="7">
        <v>113</v>
      </c>
      <c r="H9" s="16" t="s">
        <v>157</v>
      </c>
      <c r="I9" s="8">
        <v>118.5</v>
      </c>
      <c r="J9" s="9"/>
      <c r="K9" s="9"/>
      <c r="L9" s="9"/>
      <c r="M9" s="10" t="s">
        <v>158</v>
      </c>
      <c r="N9" s="10">
        <v>529671.9</v>
      </c>
      <c r="O9" s="11"/>
      <c r="P9" s="12" t="s">
        <v>158</v>
      </c>
      <c r="Q9" s="49">
        <v>450221.11</v>
      </c>
      <c r="R9" s="6"/>
      <c r="S9" s="4"/>
    </row>
    <row r="10" spans="1:19" s="6" customFormat="1" ht="36">
      <c r="A10" s="3">
        <v>8</v>
      </c>
      <c r="B10" s="48" t="s">
        <v>37</v>
      </c>
      <c r="C10" s="5" t="s">
        <v>68</v>
      </c>
      <c r="D10" s="5" t="s">
        <v>69</v>
      </c>
      <c r="E10" s="6" t="s">
        <v>154</v>
      </c>
      <c r="F10" s="14">
        <v>110</v>
      </c>
      <c r="G10" s="14">
        <v>104</v>
      </c>
      <c r="H10" s="14" t="s">
        <v>157</v>
      </c>
      <c r="I10" s="15">
        <v>107</v>
      </c>
      <c r="J10" s="9"/>
      <c r="K10" s="9"/>
      <c r="L10" s="9"/>
      <c r="M10" s="11" t="s">
        <v>158</v>
      </c>
      <c r="N10" s="11">
        <v>546496</v>
      </c>
      <c r="O10" s="11"/>
      <c r="P10" s="12" t="s">
        <v>158</v>
      </c>
      <c r="Q10" s="39">
        <v>464521.6</v>
      </c>
    </row>
    <row r="11" spans="1:19" ht="48">
      <c r="A11" s="3">
        <v>9</v>
      </c>
      <c r="B11" s="48" t="s">
        <v>38</v>
      </c>
      <c r="C11" s="5" t="s">
        <v>71</v>
      </c>
      <c r="D11" s="5" t="s">
        <v>30</v>
      </c>
      <c r="E11" s="6" t="s">
        <v>70</v>
      </c>
      <c r="F11" s="16">
        <v>0</v>
      </c>
      <c r="G11" s="16">
        <v>0</v>
      </c>
      <c r="H11" s="16" t="s">
        <v>157</v>
      </c>
      <c r="I11" s="8">
        <v>0</v>
      </c>
      <c r="J11" s="9">
        <v>0</v>
      </c>
      <c r="K11" s="9">
        <v>0</v>
      </c>
      <c r="L11" s="9">
        <v>0</v>
      </c>
      <c r="M11" s="10">
        <v>0</v>
      </c>
      <c r="N11" s="17">
        <v>554245.31000000006</v>
      </c>
      <c r="O11" s="11"/>
      <c r="P11" s="12">
        <v>0</v>
      </c>
      <c r="Q11" s="49">
        <v>471108.51</v>
      </c>
      <c r="R11" s="19"/>
      <c r="S11" s="18"/>
    </row>
    <row r="12" spans="1:19" s="13" customFormat="1" ht="48">
      <c r="A12" s="3">
        <v>10</v>
      </c>
      <c r="B12" s="48" t="s">
        <v>39</v>
      </c>
      <c r="C12" s="5" t="s">
        <v>73</v>
      </c>
      <c r="D12" s="5" t="s">
        <v>74</v>
      </c>
      <c r="E12" s="6" t="s">
        <v>72</v>
      </c>
      <c r="F12" s="7">
        <v>0</v>
      </c>
      <c r="G12" s="7">
        <v>0</v>
      </c>
      <c r="H12" s="7" t="s">
        <v>157</v>
      </c>
      <c r="I12" s="8">
        <v>0</v>
      </c>
      <c r="J12" s="9">
        <v>0</v>
      </c>
      <c r="K12" s="9">
        <v>0</v>
      </c>
      <c r="L12" s="9">
        <v>0</v>
      </c>
      <c r="M12" s="10">
        <v>0</v>
      </c>
      <c r="N12" s="10">
        <v>280500</v>
      </c>
      <c r="O12" s="11"/>
      <c r="P12" s="12">
        <v>0</v>
      </c>
      <c r="Q12" s="49">
        <v>238425</v>
      </c>
      <c r="R12" s="6"/>
      <c r="S12" s="4"/>
    </row>
    <row r="13" spans="1:19" s="6" customFormat="1" ht="24">
      <c r="A13" s="3">
        <v>11</v>
      </c>
      <c r="B13" s="48" t="s">
        <v>40</v>
      </c>
      <c r="C13" s="5" t="s">
        <v>76</v>
      </c>
      <c r="D13" s="5" t="s">
        <v>77</v>
      </c>
      <c r="E13" s="6" t="s">
        <v>75</v>
      </c>
      <c r="F13" s="14">
        <v>0</v>
      </c>
      <c r="G13" s="14">
        <v>0</v>
      </c>
      <c r="H13" s="14" t="s">
        <v>157</v>
      </c>
      <c r="I13" s="15">
        <v>0</v>
      </c>
      <c r="J13" s="9">
        <v>0</v>
      </c>
      <c r="K13" s="9">
        <v>0</v>
      </c>
      <c r="L13" s="9">
        <v>0</v>
      </c>
      <c r="M13" s="11">
        <v>0</v>
      </c>
      <c r="N13" s="11">
        <v>474803.75</v>
      </c>
      <c r="O13" s="11"/>
      <c r="P13" s="12">
        <v>0</v>
      </c>
      <c r="Q13" s="49">
        <v>403582.75</v>
      </c>
    </row>
    <row r="14" spans="1:19" ht="12.75">
      <c r="A14" s="3">
        <v>12</v>
      </c>
      <c r="B14" s="48" t="s">
        <v>41</v>
      </c>
      <c r="C14" s="5" t="s">
        <v>79</v>
      </c>
      <c r="D14" s="5" t="s">
        <v>80</v>
      </c>
      <c r="E14" s="6" t="s">
        <v>78</v>
      </c>
      <c r="F14" s="16">
        <v>0</v>
      </c>
      <c r="G14" s="16">
        <v>0</v>
      </c>
      <c r="H14" s="16" t="s">
        <v>157</v>
      </c>
      <c r="I14" s="8">
        <v>0</v>
      </c>
      <c r="J14" s="9">
        <v>0</v>
      </c>
      <c r="K14" s="9">
        <v>0</v>
      </c>
      <c r="L14" s="9">
        <v>0</v>
      </c>
      <c r="M14" s="10">
        <v>0</v>
      </c>
      <c r="N14" s="17">
        <v>531356.19999999995</v>
      </c>
      <c r="O14" s="11"/>
      <c r="P14" s="12">
        <v>0</v>
      </c>
      <c r="Q14" s="49">
        <v>451646.2</v>
      </c>
      <c r="R14" s="19"/>
      <c r="S14" s="18"/>
    </row>
    <row r="15" spans="1:19" s="13" customFormat="1" ht="24">
      <c r="A15" s="3">
        <v>13</v>
      </c>
      <c r="B15" s="48" t="s">
        <v>42</v>
      </c>
      <c r="C15" s="5" t="s">
        <v>81</v>
      </c>
      <c r="D15" s="5" t="s">
        <v>80</v>
      </c>
      <c r="E15" s="6" t="s">
        <v>112</v>
      </c>
      <c r="F15" s="7">
        <v>0</v>
      </c>
      <c r="G15" s="7">
        <v>0</v>
      </c>
      <c r="H15" s="7" t="s">
        <v>157</v>
      </c>
      <c r="I15" s="8">
        <v>0</v>
      </c>
      <c r="J15" s="9">
        <v>0</v>
      </c>
      <c r="K15" s="9">
        <v>0</v>
      </c>
      <c r="L15" s="9">
        <v>0</v>
      </c>
      <c r="M15" s="10">
        <v>0</v>
      </c>
      <c r="N15" s="10">
        <v>531356.19999999995</v>
      </c>
      <c r="O15" s="11"/>
      <c r="P15" s="12">
        <v>0</v>
      </c>
      <c r="Q15" s="49">
        <v>451646.2</v>
      </c>
      <c r="R15" s="6"/>
      <c r="S15" s="4"/>
    </row>
    <row r="16" spans="1:19" s="6" customFormat="1" ht="24">
      <c r="A16" s="3">
        <v>14</v>
      </c>
      <c r="B16" s="48" t="s">
        <v>43</v>
      </c>
      <c r="C16" s="5" t="s">
        <v>132</v>
      </c>
      <c r="D16" s="5" t="s">
        <v>83</v>
      </c>
      <c r="E16" s="6" t="s">
        <v>82</v>
      </c>
      <c r="F16" s="14">
        <v>104</v>
      </c>
      <c r="G16" s="14">
        <v>114</v>
      </c>
      <c r="H16" s="14" t="s">
        <v>157</v>
      </c>
      <c r="I16" s="15">
        <v>109</v>
      </c>
      <c r="J16" s="9"/>
      <c r="K16" s="9"/>
      <c r="L16" s="9"/>
      <c r="M16" s="11" t="s">
        <v>158</v>
      </c>
      <c r="N16" s="11">
        <v>542896</v>
      </c>
      <c r="O16" s="11"/>
      <c r="P16" s="12" t="s">
        <v>158</v>
      </c>
      <c r="Q16" s="49">
        <v>461461.6</v>
      </c>
    </row>
    <row r="17" spans="1:19" ht="84">
      <c r="A17" s="3">
        <v>15</v>
      </c>
      <c r="B17" s="48" t="s">
        <v>44</v>
      </c>
      <c r="C17" s="5" t="s">
        <v>85</v>
      </c>
      <c r="D17" s="5" t="s">
        <v>55</v>
      </c>
      <c r="E17" s="6" t="s">
        <v>84</v>
      </c>
      <c r="F17" s="16">
        <v>0</v>
      </c>
      <c r="G17" s="16">
        <v>0</v>
      </c>
      <c r="H17" s="16" t="s">
        <v>157</v>
      </c>
      <c r="I17" s="8">
        <v>0</v>
      </c>
      <c r="J17" s="9">
        <v>0</v>
      </c>
      <c r="K17" s="9">
        <v>0</v>
      </c>
      <c r="L17" s="9">
        <v>0</v>
      </c>
      <c r="M17" s="10">
        <v>0</v>
      </c>
      <c r="N17" s="17">
        <v>554612.5</v>
      </c>
      <c r="O17" s="11"/>
      <c r="P17" s="12">
        <v>0</v>
      </c>
      <c r="Q17" s="49">
        <v>471412.5</v>
      </c>
      <c r="R17" s="19"/>
      <c r="S17" s="18"/>
    </row>
    <row r="18" spans="1:19" s="13" customFormat="1" ht="48">
      <c r="A18" s="3">
        <v>16</v>
      </c>
      <c r="B18" s="48" t="s">
        <v>45</v>
      </c>
      <c r="C18" s="5" t="s">
        <v>100</v>
      </c>
      <c r="D18" s="5" t="s">
        <v>96</v>
      </c>
      <c r="E18" s="6" t="s">
        <v>95</v>
      </c>
      <c r="F18" s="7">
        <v>0</v>
      </c>
      <c r="G18" s="7">
        <v>0</v>
      </c>
      <c r="H18" s="7" t="s">
        <v>157</v>
      </c>
      <c r="I18" s="8">
        <v>0</v>
      </c>
      <c r="J18" s="9">
        <v>0</v>
      </c>
      <c r="K18" s="9">
        <v>0</v>
      </c>
      <c r="L18" s="9">
        <v>0</v>
      </c>
      <c r="M18" s="10">
        <v>0</v>
      </c>
      <c r="N18" s="10">
        <v>475631.4</v>
      </c>
      <c r="O18" s="11"/>
      <c r="P18" s="12">
        <v>0</v>
      </c>
      <c r="Q18" s="49">
        <v>404131.4</v>
      </c>
      <c r="R18" s="6"/>
      <c r="S18" s="4"/>
    </row>
    <row r="19" spans="1:19" s="6" customFormat="1" ht="36">
      <c r="A19" s="3">
        <v>17</v>
      </c>
      <c r="B19" s="48" t="s">
        <v>46</v>
      </c>
      <c r="C19" s="5" t="s">
        <v>98</v>
      </c>
      <c r="D19" s="5" t="s">
        <v>99</v>
      </c>
      <c r="E19" s="6" t="s">
        <v>97</v>
      </c>
      <c r="F19" s="14">
        <v>109</v>
      </c>
      <c r="G19" s="14">
        <v>110</v>
      </c>
      <c r="H19" s="14" t="s">
        <v>157</v>
      </c>
      <c r="I19" s="15">
        <v>109.5</v>
      </c>
      <c r="J19" s="9"/>
      <c r="K19" s="9"/>
      <c r="L19" s="9"/>
      <c r="M19" s="11" t="s">
        <v>158</v>
      </c>
      <c r="N19" s="11">
        <v>461838.5</v>
      </c>
      <c r="O19" s="11"/>
      <c r="P19" s="12" t="s">
        <v>158</v>
      </c>
      <c r="Q19" s="49">
        <v>392562.05</v>
      </c>
    </row>
    <row r="20" spans="1:19" ht="36">
      <c r="A20" s="3">
        <v>18</v>
      </c>
      <c r="B20" s="48" t="s">
        <v>47</v>
      </c>
      <c r="C20" s="5" t="s">
        <v>102</v>
      </c>
      <c r="D20" s="5" t="s">
        <v>103</v>
      </c>
      <c r="E20" s="6" t="s">
        <v>101</v>
      </c>
      <c r="F20" s="16">
        <v>103</v>
      </c>
      <c r="G20" s="16">
        <v>113</v>
      </c>
      <c r="H20" s="16" t="s">
        <v>157</v>
      </c>
      <c r="I20" s="8">
        <v>108</v>
      </c>
      <c r="J20" s="9"/>
      <c r="K20" s="9"/>
      <c r="L20" s="9"/>
      <c r="M20" s="10" t="s">
        <v>158</v>
      </c>
      <c r="N20" s="17">
        <v>546203.85</v>
      </c>
      <c r="O20" s="11"/>
      <c r="P20" s="12" t="s">
        <v>158</v>
      </c>
      <c r="Q20" s="49">
        <v>464273.27</v>
      </c>
      <c r="R20" s="19"/>
      <c r="S20" s="18"/>
    </row>
    <row r="21" spans="1:19" s="13" customFormat="1" ht="24">
      <c r="A21" s="3">
        <v>19</v>
      </c>
      <c r="B21" s="48" t="s">
        <v>48</v>
      </c>
      <c r="C21" s="5" t="s">
        <v>105</v>
      </c>
      <c r="D21" s="5" t="s">
        <v>74</v>
      </c>
      <c r="E21" s="6" t="s">
        <v>104</v>
      </c>
      <c r="F21" s="7">
        <v>0</v>
      </c>
      <c r="G21" s="7">
        <v>0</v>
      </c>
      <c r="H21" s="16" t="s">
        <v>157</v>
      </c>
      <c r="I21" s="8">
        <v>0</v>
      </c>
      <c r="J21" s="9">
        <v>0</v>
      </c>
      <c r="K21" s="9">
        <v>0</v>
      </c>
      <c r="L21" s="9">
        <v>0</v>
      </c>
      <c r="M21" s="10">
        <v>0</v>
      </c>
      <c r="N21" s="10">
        <v>270325</v>
      </c>
      <c r="O21" s="11"/>
      <c r="P21" s="12">
        <v>0</v>
      </c>
      <c r="Q21" s="49">
        <v>229776</v>
      </c>
      <c r="R21" s="6"/>
      <c r="S21" s="4"/>
    </row>
    <row r="22" spans="1:19" s="6" customFormat="1" ht="72">
      <c r="A22" s="3">
        <v>20</v>
      </c>
      <c r="B22" s="48" t="s">
        <v>49</v>
      </c>
      <c r="C22" s="5" t="s">
        <v>133</v>
      </c>
      <c r="D22" s="5" t="s">
        <v>74</v>
      </c>
      <c r="E22" s="6" t="s">
        <v>106</v>
      </c>
      <c r="F22" s="14">
        <v>0</v>
      </c>
      <c r="G22" s="14">
        <v>0</v>
      </c>
      <c r="H22" s="14" t="s">
        <v>157</v>
      </c>
      <c r="I22" s="15">
        <v>0</v>
      </c>
      <c r="J22" s="9">
        <v>0</v>
      </c>
      <c r="K22" s="9">
        <v>0</v>
      </c>
      <c r="L22" s="9">
        <v>0</v>
      </c>
      <c r="M22" s="11">
        <v>0</v>
      </c>
      <c r="N22" s="11">
        <v>364187.5</v>
      </c>
      <c r="O22" s="11"/>
      <c r="P22" s="12">
        <v>0</v>
      </c>
      <c r="Q22" s="49">
        <v>309559.25</v>
      </c>
    </row>
    <row r="23" spans="1:19" ht="36">
      <c r="A23" s="3">
        <v>21</v>
      </c>
      <c r="B23" s="48" t="s">
        <v>50</v>
      </c>
      <c r="C23" s="5" t="s">
        <v>108</v>
      </c>
      <c r="D23" s="5" t="s">
        <v>74</v>
      </c>
      <c r="E23" s="6" t="s">
        <v>107</v>
      </c>
      <c r="F23" s="16">
        <v>106</v>
      </c>
      <c r="G23" s="16">
        <v>119</v>
      </c>
      <c r="H23" s="16" t="s">
        <v>157</v>
      </c>
      <c r="I23" s="8">
        <v>112.5</v>
      </c>
      <c r="J23" s="9"/>
      <c r="K23" s="9"/>
      <c r="L23" s="9"/>
      <c r="M23" s="10" t="s">
        <v>158</v>
      </c>
      <c r="N23" s="17">
        <v>539071.9</v>
      </c>
      <c r="O23" s="11"/>
      <c r="P23" s="12" t="s">
        <v>158</v>
      </c>
      <c r="Q23" s="49">
        <v>458211.11</v>
      </c>
      <c r="R23" s="19"/>
      <c r="S23" s="18"/>
    </row>
    <row r="24" spans="1:19" s="13" customFormat="1" ht="60">
      <c r="A24" s="3">
        <v>22</v>
      </c>
      <c r="B24" s="48" t="s">
        <v>51</v>
      </c>
      <c r="C24" s="5" t="s">
        <v>110</v>
      </c>
      <c r="D24" s="5" t="s">
        <v>111</v>
      </c>
      <c r="E24" s="6" t="s">
        <v>109</v>
      </c>
      <c r="F24" s="7">
        <v>0</v>
      </c>
      <c r="G24" s="7">
        <v>0</v>
      </c>
      <c r="H24" s="16" t="s">
        <v>157</v>
      </c>
      <c r="I24" s="8">
        <v>0</v>
      </c>
      <c r="J24" s="9">
        <v>0</v>
      </c>
      <c r="K24" s="9">
        <v>0</v>
      </c>
      <c r="L24" s="9">
        <v>0</v>
      </c>
      <c r="M24" s="10">
        <v>0</v>
      </c>
      <c r="N24" s="10">
        <v>348571</v>
      </c>
      <c r="O24" s="11"/>
      <c r="P24" s="12">
        <v>0</v>
      </c>
      <c r="Q24" s="49">
        <v>296285.34999999998</v>
      </c>
      <c r="R24" s="6"/>
      <c r="S24" s="4"/>
    </row>
    <row r="25" spans="1:19" s="6" customFormat="1" ht="36">
      <c r="A25" s="3">
        <v>23</v>
      </c>
      <c r="B25" s="48" t="s">
        <v>52</v>
      </c>
      <c r="C25" s="5" t="s">
        <v>116</v>
      </c>
      <c r="D25" s="5" t="s">
        <v>103</v>
      </c>
      <c r="E25" s="6" t="s">
        <v>115</v>
      </c>
      <c r="F25" s="14">
        <v>0</v>
      </c>
      <c r="G25" s="14">
        <v>0</v>
      </c>
      <c r="H25" s="16" t="s">
        <v>157</v>
      </c>
      <c r="I25" s="15">
        <v>0</v>
      </c>
      <c r="J25" s="9">
        <v>0</v>
      </c>
      <c r="K25" s="9">
        <v>0</v>
      </c>
      <c r="L25" s="9">
        <v>0</v>
      </c>
      <c r="M25" s="11">
        <v>0</v>
      </c>
      <c r="N25" s="11">
        <v>468455</v>
      </c>
      <c r="O25" s="11"/>
      <c r="P25" s="12">
        <v>0</v>
      </c>
      <c r="Q25" s="49">
        <v>398186.75</v>
      </c>
    </row>
    <row r="26" spans="1:19" ht="24">
      <c r="A26" s="3">
        <v>24</v>
      </c>
      <c r="B26" s="48" t="s">
        <v>53</v>
      </c>
      <c r="C26" s="5" t="s">
        <v>118</v>
      </c>
      <c r="D26" s="5" t="s">
        <v>119</v>
      </c>
      <c r="E26" s="6" t="s">
        <v>117</v>
      </c>
      <c r="F26" s="16">
        <v>0</v>
      </c>
      <c r="G26" s="16">
        <v>0</v>
      </c>
      <c r="H26" s="16" t="s">
        <v>157</v>
      </c>
      <c r="I26" s="8">
        <v>0</v>
      </c>
      <c r="J26" s="9">
        <v>0</v>
      </c>
      <c r="K26" s="9">
        <v>0</v>
      </c>
      <c r="L26" s="9">
        <v>0</v>
      </c>
      <c r="M26" s="10">
        <v>0</v>
      </c>
      <c r="N26" s="17">
        <v>551952.19999999995</v>
      </c>
      <c r="O26" s="11"/>
      <c r="P26" s="12">
        <v>0</v>
      </c>
      <c r="Q26" s="49">
        <v>469159.37</v>
      </c>
      <c r="R26" s="6"/>
      <c r="S26" s="18"/>
    </row>
    <row r="27" spans="1:19" s="13" customFormat="1" ht="24">
      <c r="A27" s="3">
        <v>25</v>
      </c>
      <c r="B27" s="48" t="s">
        <v>86</v>
      </c>
      <c r="C27" s="5" t="s">
        <v>121</v>
      </c>
      <c r="D27" s="5" t="s">
        <v>122</v>
      </c>
      <c r="E27" s="6" t="s">
        <v>120</v>
      </c>
      <c r="F27" s="7">
        <v>96</v>
      </c>
      <c r="G27" s="7">
        <v>96</v>
      </c>
      <c r="H27" s="16" t="s">
        <v>157</v>
      </c>
      <c r="I27" s="8">
        <v>96</v>
      </c>
      <c r="J27" s="9"/>
      <c r="K27" s="9"/>
      <c r="L27" s="9"/>
      <c r="M27" s="10" t="s">
        <v>158</v>
      </c>
      <c r="N27" s="10">
        <v>540000</v>
      </c>
      <c r="O27" s="11"/>
      <c r="P27" s="12" t="s">
        <v>158</v>
      </c>
      <c r="Q27" s="49">
        <v>459000</v>
      </c>
      <c r="R27" s="6"/>
      <c r="S27" s="18"/>
    </row>
    <row r="28" spans="1:19" s="13" customFormat="1" ht="48">
      <c r="A28" s="3">
        <v>26</v>
      </c>
      <c r="B28" s="48" t="s">
        <v>87</v>
      </c>
      <c r="C28" s="5" t="s">
        <v>124</v>
      </c>
      <c r="D28" s="5" t="s">
        <v>119</v>
      </c>
      <c r="E28" s="6" t="s">
        <v>123</v>
      </c>
      <c r="F28" s="7">
        <v>0</v>
      </c>
      <c r="G28" s="7">
        <v>0</v>
      </c>
      <c r="H28" s="16" t="s">
        <v>157</v>
      </c>
      <c r="I28" s="8">
        <v>0</v>
      </c>
      <c r="J28" s="9">
        <v>0</v>
      </c>
      <c r="K28" s="9">
        <v>0</v>
      </c>
      <c r="L28" s="9">
        <v>0</v>
      </c>
      <c r="M28" s="10">
        <v>0</v>
      </c>
      <c r="N28" s="10">
        <v>464379.69</v>
      </c>
      <c r="O28" s="11"/>
      <c r="P28" s="12">
        <v>0</v>
      </c>
      <c r="Q28" s="49">
        <v>394722.73</v>
      </c>
      <c r="R28" s="6"/>
      <c r="S28" s="18"/>
    </row>
    <row r="29" spans="1:19" s="13" customFormat="1" ht="24">
      <c r="A29" s="3">
        <v>27</v>
      </c>
      <c r="B29" s="48" t="s">
        <v>88</v>
      </c>
      <c r="C29" s="5" t="s">
        <v>155</v>
      </c>
      <c r="D29" s="5" t="s">
        <v>119</v>
      </c>
      <c r="E29" s="6" t="s">
        <v>129</v>
      </c>
      <c r="F29" s="7">
        <v>0</v>
      </c>
      <c r="G29" s="7">
        <v>0</v>
      </c>
      <c r="H29" s="16" t="s">
        <v>157</v>
      </c>
      <c r="I29" s="8">
        <v>0</v>
      </c>
      <c r="J29" s="9">
        <v>0</v>
      </c>
      <c r="K29" s="9">
        <v>0</v>
      </c>
      <c r="L29" s="9">
        <v>0</v>
      </c>
      <c r="M29" s="10">
        <v>0</v>
      </c>
      <c r="N29" s="10">
        <v>544136.80000000005</v>
      </c>
      <c r="O29" s="11"/>
      <c r="P29" s="12">
        <v>0</v>
      </c>
      <c r="Q29" s="49">
        <v>462516.28</v>
      </c>
      <c r="R29" s="6"/>
      <c r="S29" s="18"/>
    </row>
    <row r="30" spans="1:19" s="13" customFormat="1" ht="36">
      <c r="A30" s="3">
        <v>28</v>
      </c>
      <c r="B30" s="48" t="s">
        <v>89</v>
      </c>
      <c r="C30" s="5" t="s">
        <v>156</v>
      </c>
      <c r="D30" s="5" t="s">
        <v>131</v>
      </c>
      <c r="E30" s="6" t="s">
        <v>130</v>
      </c>
      <c r="F30" s="7">
        <v>0</v>
      </c>
      <c r="G30" s="7">
        <v>0</v>
      </c>
      <c r="H30" s="16" t="s">
        <v>157</v>
      </c>
      <c r="I30" s="8">
        <v>0</v>
      </c>
      <c r="J30" s="9">
        <v>0</v>
      </c>
      <c r="K30" s="9">
        <v>0</v>
      </c>
      <c r="L30" s="9">
        <v>0</v>
      </c>
      <c r="M30" s="10">
        <v>0</v>
      </c>
      <c r="N30" s="10">
        <v>443757.31</v>
      </c>
      <c r="O30" s="11"/>
      <c r="P30" s="12">
        <v>0</v>
      </c>
      <c r="Q30" s="49">
        <v>377193.31</v>
      </c>
      <c r="R30" s="6"/>
      <c r="S30" s="18"/>
    </row>
    <row r="31" spans="1:19" s="13" customFormat="1" ht="24">
      <c r="A31" s="3">
        <v>29</v>
      </c>
      <c r="B31" s="48" t="s">
        <v>90</v>
      </c>
      <c r="C31" s="5" t="s">
        <v>135</v>
      </c>
      <c r="D31" s="5" t="s">
        <v>80</v>
      </c>
      <c r="E31" s="6" t="s">
        <v>134</v>
      </c>
      <c r="F31" s="7">
        <v>0</v>
      </c>
      <c r="G31" s="7">
        <v>0</v>
      </c>
      <c r="H31" s="16" t="s">
        <v>157</v>
      </c>
      <c r="I31" s="8">
        <v>0</v>
      </c>
      <c r="J31" s="9">
        <v>0</v>
      </c>
      <c r="K31" s="9">
        <v>0</v>
      </c>
      <c r="L31" s="9">
        <v>0</v>
      </c>
      <c r="M31" s="10">
        <v>0</v>
      </c>
      <c r="N31" s="10">
        <v>554568</v>
      </c>
      <c r="O31" s="11"/>
      <c r="P31" s="12">
        <v>0</v>
      </c>
      <c r="Q31" s="49">
        <v>471382.8</v>
      </c>
      <c r="R31" s="6"/>
      <c r="S31" s="18"/>
    </row>
    <row r="32" spans="1:19" s="13" customFormat="1" ht="24">
      <c r="A32" s="3">
        <v>30</v>
      </c>
      <c r="B32" s="48" t="s">
        <v>91</v>
      </c>
      <c r="C32" s="5" t="s">
        <v>137</v>
      </c>
      <c r="D32" s="5" t="s">
        <v>138</v>
      </c>
      <c r="E32" s="6" t="s">
        <v>136</v>
      </c>
      <c r="F32" s="7">
        <v>0</v>
      </c>
      <c r="G32" s="7">
        <v>0</v>
      </c>
      <c r="H32" s="16" t="s">
        <v>157</v>
      </c>
      <c r="I32" s="8">
        <v>0</v>
      </c>
      <c r="J32" s="9">
        <v>0</v>
      </c>
      <c r="K32" s="9">
        <v>0</v>
      </c>
      <c r="L32" s="9">
        <v>0</v>
      </c>
      <c r="M32" s="10">
        <v>0</v>
      </c>
      <c r="N32" s="10">
        <v>513572.63</v>
      </c>
      <c r="O32" s="11"/>
      <c r="P32" s="12">
        <v>0</v>
      </c>
      <c r="Q32" s="49">
        <v>436529.55</v>
      </c>
      <c r="R32" s="6"/>
      <c r="S32" s="18"/>
    </row>
    <row r="33" spans="1:19" s="13" customFormat="1" ht="36">
      <c r="A33" s="3">
        <v>31</v>
      </c>
      <c r="B33" s="48" t="s">
        <v>92</v>
      </c>
      <c r="C33" s="5" t="s">
        <v>140</v>
      </c>
      <c r="D33" s="5" t="s">
        <v>138</v>
      </c>
      <c r="E33" s="6" t="s">
        <v>139</v>
      </c>
      <c r="F33" s="7">
        <v>0</v>
      </c>
      <c r="G33" s="7">
        <v>0</v>
      </c>
      <c r="H33" s="16" t="s">
        <v>157</v>
      </c>
      <c r="I33" s="8">
        <v>0</v>
      </c>
      <c r="J33" s="9">
        <v>0</v>
      </c>
      <c r="K33" s="9">
        <v>0</v>
      </c>
      <c r="L33" s="9">
        <v>0</v>
      </c>
      <c r="M33" s="10">
        <v>0</v>
      </c>
      <c r="N33" s="10">
        <v>513572.63</v>
      </c>
      <c r="O33" s="11"/>
      <c r="P33" s="12">
        <v>0</v>
      </c>
      <c r="Q33" s="49">
        <v>436529.55</v>
      </c>
      <c r="R33" s="6"/>
      <c r="S33" s="18"/>
    </row>
    <row r="34" spans="1:19" s="13" customFormat="1" ht="48">
      <c r="A34" s="3">
        <v>32</v>
      </c>
      <c r="B34" s="48" t="s">
        <v>93</v>
      </c>
      <c r="C34" s="5" t="s">
        <v>142</v>
      </c>
      <c r="D34" s="5" t="s">
        <v>59</v>
      </c>
      <c r="E34" s="6" t="s">
        <v>141</v>
      </c>
      <c r="F34" s="7">
        <v>0</v>
      </c>
      <c r="G34" s="7">
        <v>0</v>
      </c>
      <c r="H34" s="16" t="s">
        <v>157</v>
      </c>
      <c r="I34" s="8">
        <v>0</v>
      </c>
      <c r="J34" s="9">
        <v>0</v>
      </c>
      <c r="K34" s="9">
        <v>0</v>
      </c>
      <c r="L34" s="9">
        <v>0</v>
      </c>
      <c r="M34" s="10">
        <v>0</v>
      </c>
      <c r="N34" s="10">
        <v>546479.4</v>
      </c>
      <c r="O34" s="11"/>
      <c r="P34" s="12">
        <v>0</v>
      </c>
      <c r="Q34" s="49">
        <v>464507.49</v>
      </c>
      <c r="R34" s="6"/>
      <c r="S34" s="18"/>
    </row>
    <row r="35" spans="1:19" s="13" customFormat="1" ht="24">
      <c r="A35" s="3">
        <v>33</v>
      </c>
      <c r="B35" s="48" t="s">
        <v>94</v>
      </c>
      <c r="C35" s="5" t="s">
        <v>144</v>
      </c>
      <c r="D35" s="5" t="s">
        <v>145</v>
      </c>
      <c r="E35" s="6" t="s">
        <v>143</v>
      </c>
      <c r="F35" s="7">
        <v>0</v>
      </c>
      <c r="G35" s="7">
        <v>0</v>
      </c>
      <c r="H35" s="16" t="s">
        <v>157</v>
      </c>
      <c r="I35" s="8">
        <v>0</v>
      </c>
      <c r="J35" s="9">
        <v>0</v>
      </c>
      <c r="K35" s="9">
        <v>0</v>
      </c>
      <c r="L35" s="9">
        <v>0</v>
      </c>
      <c r="M35" s="10">
        <v>0</v>
      </c>
      <c r="N35" s="10">
        <v>535613</v>
      </c>
      <c r="O35" s="11"/>
      <c r="P35" s="12">
        <v>0</v>
      </c>
      <c r="Q35" s="49">
        <v>455271.05</v>
      </c>
      <c r="R35" s="6"/>
      <c r="S35" s="18"/>
    </row>
    <row r="36" spans="1:19" s="13" customFormat="1" ht="72">
      <c r="A36" s="3">
        <v>34</v>
      </c>
      <c r="B36" s="48" t="s">
        <v>125</v>
      </c>
      <c r="C36" s="5" t="s">
        <v>147</v>
      </c>
      <c r="D36" s="5" t="s">
        <v>119</v>
      </c>
      <c r="E36" s="6" t="s">
        <v>146</v>
      </c>
      <c r="F36" s="7">
        <v>0</v>
      </c>
      <c r="G36" s="7">
        <v>0</v>
      </c>
      <c r="H36" s="16" t="s">
        <v>157</v>
      </c>
      <c r="I36" s="8">
        <v>0</v>
      </c>
      <c r="J36" s="9">
        <v>0</v>
      </c>
      <c r="K36" s="9">
        <v>0</v>
      </c>
      <c r="L36" s="9">
        <v>0</v>
      </c>
      <c r="M36" s="10">
        <v>0</v>
      </c>
      <c r="N36" s="10">
        <v>538421.88</v>
      </c>
      <c r="O36" s="11"/>
      <c r="P36" s="12">
        <v>0</v>
      </c>
      <c r="Q36" s="49">
        <v>457621.88</v>
      </c>
      <c r="R36" s="6"/>
      <c r="S36" s="18"/>
    </row>
    <row r="37" spans="1:19" s="13" customFormat="1" ht="36">
      <c r="A37" s="3">
        <v>35</v>
      </c>
      <c r="B37" s="48" t="s">
        <v>126</v>
      </c>
      <c r="C37" s="5" t="s">
        <v>149</v>
      </c>
      <c r="D37" s="5" t="s">
        <v>99</v>
      </c>
      <c r="E37" s="6" t="s">
        <v>148</v>
      </c>
      <c r="F37" s="7">
        <v>0</v>
      </c>
      <c r="G37" s="7">
        <v>0</v>
      </c>
      <c r="H37" s="16" t="s">
        <v>157</v>
      </c>
      <c r="I37" s="8">
        <v>0</v>
      </c>
      <c r="J37" s="9">
        <v>0</v>
      </c>
      <c r="K37" s="9">
        <v>0</v>
      </c>
      <c r="L37" s="9">
        <v>0</v>
      </c>
      <c r="M37" s="10">
        <v>0</v>
      </c>
      <c r="N37" s="10">
        <v>551126.28</v>
      </c>
      <c r="O37" s="11"/>
      <c r="P37" s="12">
        <v>0</v>
      </c>
      <c r="Q37" s="49">
        <v>468457.28</v>
      </c>
      <c r="R37" s="6"/>
      <c r="S37" s="18"/>
    </row>
    <row r="38" spans="1:19" s="13" customFormat="1" ht="72">
      <c r="A38" s="3">
        <v>36</v>
      </c>
      <c r="B38" s="48" t="s">
        <v>127</v>
      </c>
      <c r="C38" s="5" t="s">
        <v>151</v>
      </c>
      <c r="D38" s="5" t="s">
        <v>103</v>
      </c>
      <c r="E38" s="6" t="s">
        <v>150</v>
      </c>
      <c r="F38" s="7">
        <v>0</v>
      </c>
      <c r="G38" s="7">
        <v>0</v>
      </c>
      <c r="H38" s="16" t="s">
        <v>157</v>
      </c>
      <c r="I38" s="8">
        <v>0</v>
      </c>
      <c r="J38" s="9">
        <v>0</v>
      </c>
      <c r="K38" s="9">
        <v>0</v>
      </c>
      <c r="L38" s="9">
        <v>0</v>
      </c>
      <c r="M38" s="10">
        <v>0</v>
      </c>
      <c r="N38" s="10">
        <v>556176.18999999994</v>
      </c>
      <c r="O38" s="11"/>
      <c r="P38" s="12">
        <v>0</v>
      </c>
      <c r="Q38" s="49">
        <v>472749.76</v>
      </c>
      <c r="R38" s="6"/>
      <c r="S38" s="18"/>
    </row>
    <row r="39" spans="1:19" s="13" customFormat="1" ht="72">
      <c r="A39" s="3">
        <v>37</v>
      </c>
      <c r="B39" s="48" t="s">
        <v>128</v>
      </c>
      <c r="C39" s="5" t="s">
        <v>153</v>
      </c>
      <c r="D39" s="5" t="s">
        <v>99</v>
      </c>
      <c r="E39" s="6" t="s">
        <v>152</v>
      </c>
      <c r="F39" s="7">
        <v>0</v>
      </c>
      <c r="G39" s="7">
        <v>0</v>
      </c>
      <c r="H39" s="16" t="s">
        <v>157</v>
      </c>
      <c r="I39" s="8">
        <v>0</v>
      </c>
      <c r="J39" s="9">
        <v>0</v>
      </c>
      <c r="K39" s="9">
        <v>0</v>
      </c>
      <c r="L39" s="9">
        <v>0</v>
      </c>
      <c r="M39" s="10">
        <v>0</v>
      </c>
      <c r="N39" s="10">
        <v>551068.75</v>
      </c>
      <c r="O39" s="11"/>
      <c r="P39" s="12">
        <v>0</v>
      </c>
      <c r="Q39" s="49">
        <v>468408.44</v>
      </c>
      <c r="R39" s="6"/>
      <c r="S39" s="18"/>
    </row>
    <row r="40" spans="1:19" s="13" customFormat="1">
      <c r="A40" s="5"/>
      <c r="B40" s="18"/>
      <c r="C40" s="3"/>
      <c r="D40" s="3"/>
      <c r="E40" s="19"/>
      <c r="F40" s="7"/>
      <c r="G40" s="7"/>
      <c r="H40" s="7"/>
      <c r="I40" s="8"/>
      <c r="J40" s="9"/>
      <c r="K40" s="9"/>
      <c r="L40" s="9"/>
      <c r="M40" s="10"/>
      <c r="N40" s="10"/>
      <c r="O40" s="11"/>
      <c r="P40" s="12"/>
      <c r="Q40" s="17"/>
      <c r="R40" s="6"/>
    </row>
    <row r="41" spans="1:19">
      <c r="L41" s="22"/>
    </row>
    <row r="42" spans="1:19">
      <c r="I42" s="25" t="s">
        <v>9</v>
      </c>
      <c r="J42" s="26">
        <f>SUM(J3:J41)</f>
        <v>0</v>
      </c>
      <c r="K42" s="26">
        <f>SUM(K3:K41)</f>
        <v>0</v>
      </c>
      <c r="L42" s="26">
        <f>SUM(L3:L41)</f>
        <v>0</v>
      </c>
      <c r="M42" s="26">
        <f>SUM(M3:M41)</f>
        <v>0</v>
      </c>
      <c r="N42" s="26">
        <f>SUM(N3:N41)</f>
        <v>18645998.300000004</v>
      </c>
      <c r="Q42" s="26">
        <f>SUM(Q3:Q41)</f>
        <v>15848868.9</v>
      </c>
    </row>
    <row r="43" spans="1:19">
      <c r="I43" s="25" t="s">
        <v>18</v>
      </c>
      <c r="J43" s="26">
        <f>J42+K42</f>
        <v>0</v>
      </c>
      <c r="M43" s="22"/>
      <c r="N43" s="22"/>
      <c r="Q43" s="22"/>
    </row>
    <row r="44" spans="1:19">
      <c r="I44" s="25" t="s">
        <v>26</v>
      </c>
      <c r="J44" s="26">
        <v>2700000</v>
      </c>
      <c r="K44" s="25"/>
      <c r="L44" s="25"/>
      <c r="M44" s="22"/>
      <c r="N44" s="22"/>
      <c r="P44" s="25" t="s">
        <v>26</v>
      </c>
      <c r="Q44" s="26">
        <v>2700000</v>
      </c>
    </row>
    <row r="45" spans="1:19" s="27" customFormat="1">
      <c r="F45" s="28"/>
      <c r="G45" s="28"/>
      <c r="H45" s="28"/>
      <c r="I45" s="29" t="s">
        <v>19</v>
      </c>
      <c r="J45" s="30">
        <f>J44-J43</f>
        <v>2700000</v>
      </c>
      <c r="K45" s="31"/>
      <c r="L45" s="31"/>
      <c r="M45" s="32"/>
      <c r="N45" s="32"/>
      <c r="P45" s="31" t="s">
        <v>11</v>
      </c>
      <c r="Q45" s="33"/>
      <c r="R45" s="34"/>
    </row>
    <row r="46" spans="1:19" s="27" customFormat="1">
      <c r="A46" s="1"/>
      <c r="F46" s="28"/>
      <c r="G46" s="28"/>
      <c r="H46" s="28"/>
      <c r="I46" s="28"/>
      <c r="J46" s="28"/>
      <c r="K46" s="28"/>
      <c r="L46" s="28"/>
      <c r="M46" s="32"/>
      <c r="N46" s="32"/>
      <c r="Q46" s="32"/>
      <c r="R46" s="34"/>
    </row>
    <row r="47" spans="1:19">
      <c r="F47" s="23"/>
      <c r="G47" s="23"/>
      <c r="H47" s="24"/>
      <c r="I47" s="1"/>
      <c r="J47" s="1"/>
      <c r="K47" s="1"/>
      <c r="L47" s="1"/>
      <c r="M47" s="1"/>
      <c r="N47" s="1"/>
      <c r="Q47" s="1"/>
      <c r="R47" s="1"/>
    </row>
    <row r="48" spans="1:19">
      <c r="F48" s="23"/>
      <c r="G48" s="23"/>
      <c r="H48" s="24"/>
      <c r="I48" s="1"/>
      <c r="J48" s="1"/>
      <c r="K48" s="1"/>
      <c r="L48" s="1"/>
      <c r="M48" s="1"/>
      <c r="N48" s="1"/>
      <c r="Q48" s="1"/>
      <c r="R48" s="1"/>
    </row>
    <row r="49" spans="1:18">
      <c r="F49" s="23"/>
      <c r="G49" s="23"/>
      <c r="H49" s="24"/>
      <c r="I49" s="1"/>
      <c r="J49" s="1"/>
      <c r="K49" s="1"/>
      <c r="L49" s="1"/>
      <c r="M49" s="1"/>
      <c r="N49" s="1"/>
      <c r="Q49" s="1"/>
      <c r="R49" s="1"/>
    </row>
    <row r="50" spans="1:18">
      <c r="F50" s="23"/>
      <c r="G50" s="23"/>
      <c r="H50" s="24"/>
      <c r="I50" s="1"/>
      <c r="J50" s="1"/>
      <c r="K50" s="1"/>
      <c r="L50" s="1"/>
      <c r="M50" s="1"/>
      <c r="N50" s="1"/>
      <c r="Q50" s="1"/>
      <c r="R50" s="1"/>
    </row>
    <row r="51" spans="1:18">
      <c r="B51" s="35"/>
      <c r="F51" s="23"/>
      <c r="G51" s="23"/>
      <c r="H51" s="24"/>
      <c r="I51" s="1"/>
      <c r="J51" s="1"/>
      <c r="K51" s="1"/>
      <c r="L51" s="1"/>
      <c r="M51" s="1"/>
      <c r="N51" s="1"/>
      <c r="Q51" s="1"/>
      <c r="R51" s="1"/>
    </row>
    <row r="52" spans="1:18">
      <c r="B52" s="36"/>
    </row>
    <row r="53" spans="1:18">
      <c r="A53" s="37"/>
      <c r="B53" s="38"/>
      <c r="C53" s="38"/>
      <c r="D53" s="38"/>
      <c r="E53" s="38"/>
    </row>
    <row r="54" spans="1:18">
      <c r="A54" s="37"/>
      <c r="B54" s="38"/>
      <c r="C54" s="38"/>
      <c r="D54" s="38"/>
      <c r="E54" s="38"/>
    </row>
    <row r="55" spans="1:18">
      <c r="A55" s="37"/>
    </row>
    <row r="56" spans="1:18">
      <c r="A56" s="37"/>
    </row>
  </sheetData>
  <mergeCells count="16">
    <mergeCell ref="O1:O2"/>
    <mergeCell ref="P1:P2"/>
    <mergeCell ref="Q1:Q2"/>
    <mergeCell ref="R1:R2"/>
    <mergeCell ref="G1:G2"/>
    <mergeCell ref="H1:H2"/>
    <mergeCell ref="I1:I2"/>
    <mergeCell ref="J1:L1"/>
    <mergeCell ref="M1:M2"/>
    <mergeCell ref="N1:N2"/>
    <mergeCell ref="F1:F2"/>
    <mergeCell ref="A1:A2"/>
    <mergeCell ref="B1:B2"/>
    <mergeCell ref="C1:C2"/>
    <mergeCell ref="D1:D2"/>
    <mergeCell ref="E1:E2"/>
  </mergeCells>
  <pageMargins left="0.11811023622047245" right="0.11811023622047245" top="0.35433070866141736" bottom="0.35433070866141736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45"/>
  <sheetViews>
    <sheetView zoomScaleNormal="100" workbookViewId="0">
      <pane ySplit="2" topLeftCell="A11" activePane="bottomLeft" state="frozen"/>
      <selection pane="bottomLeft" sqref="A1:R39"/>
    </sheetView>
  </sheetViews>
  <sheetFormatPr defaultRowHeight="12"/>
  <cols>
    <col min="1" max="16384" width="9.140625" style="1"/>
  </cols>
  <sheetData>
    <row r="1" spans="1:1" ht="27.75" customHeight="1"/>
    <row r="2" spans="1:1" ht="33" customHeight="1"/>
    <row r="3" spans="1:1" s="13" customFormat="1">
      <c r="A3" s="4"/>
    </row>
    <row r="4" spans="1:1" s="6" customFormat="1"/>
    <row r="5" spans="1:1" s="13" customFormat="1">
      <c r="A5" s="4"/>
    </row>
    <row r="6" spans="1:1" s="6" customFormat="1"/>
    <row r="7" spans="1:1" s="6" customFormat="1"/>
    <row r="8" spans="1:1" s="13" customFormat="1">
      <c r="A8" s="4"/>
    </row>
    <row r="9" spans="1:1" s="6" customFormat="1"/>
    <row r="10" spans="1:1">
      <c r="A10" s="18"/>
    </row>
    <row r="11" spans="1:1">
      <c r="A11" s="18"/>
    </row>
    <row r="12" spans="1:1">
      <c r="A12" s="18"/>
    </row>
    <row r="13" spans="1:1" s="6" customFormat="1"/>
    <row r="14" spans="1:1">
      <c r="A14" s="18"/>
    </row>
    <row r="15" spans="1:1" s="6" customFormat="1"/>
    <row r="16" spans="1:1">
      <c r="A16" s="18"/>
    </row>
    <row r="17" spans="1:1">
      <c r="A17" s="18"/>
    </row>
    <row r="18" spans="1:1">
      <c r="A18" s="18"/>
    </row>
    <row r="19" spans="1:1">
      <c r="A19" s="18"/>
    </row>
    <row r="20" spans="1:1">
      <c r="A20" s="18"/>
    </row>
    <row r="21" spans="1:1">
      <c r="A21" s="18"/>
    </row>
    <row r="22" spans="1:1">
      <c r="A22" s="18"/>
    </row>
    <row r="23" spans="1:1">
      <c r="A23" s="18"/>
    </row>
    <row r="24" spans="1:1">
      <c r="A24" s="18"/>
    </row>
    <row r="25" spans="1:1">
      <c r="A25" s="18"/>
    </row>
    <row r="26" spans="1:1">
      <c r="A26" s="18"/>
    </row>
    <row r="27" spans="1:1">
      <c r="A27" s="18"/>
    </row>
    <row r="28" spans="1:1" s="13" customFormat="1">
      <c r="A28" s="4"/>
    </row>
    <row r="29" spans="1:1" s="13" customFormat="1">
      <c r="A29" s="4"/>
    </row>
    <row r="30" spans="1:1" s="6" customFormat="1"/>
    <row r="31" spans="1:1" s="13" customFormat="1">
      <c r="A31" s="4"/>
    </row>
    <row r="32" spans="1:1">
      <c r="A32" s="18"/>
    </row>
    <row r="33" spans="1:1" s="13" customFormat="1">
      <c r="A33" s="4"/>
    </row>
    <row r="34" spans="1:1">
      <c r="A34" s="18"/>
    </row>
    <row r="35" spans="1:1" s="13" customFormat="1">
      <c r="A35" s="4"/>
    </row>
    <row r="36" spans="1:1">
      <c r="A36" s="18"/>
    </row>
    <row r="37" spans="1:1" s="13" customFormat="1">
      <c r="A37" s="18"/>
    </row>
    <row r="38" spans="1:1" s="6" customFormat="1"/>
    <row r="39" spans="1:1" s="13" customFormat="1"/>
    <row r="44" spans="1:1" s="27" customFormat="1"/>
    <row r="45" spans="1:1" s="27" customFormat="1"/>
  </sheetData>
  <pageMargins left="0.11811023622047245" right="0.11811023622047245" top="0.35433070866141736" bottom="0.35433070866141736" header="0.31496062992125984" footer="0.31496062992125984"/>
  <pageSetup paperSize="8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tabSelected="1" zoomScaleNormal="100" workbookViewId="0">
      <pane ySplit="4" topLeftCell="A5" activePane="bottomLeft" state="frozen"/>
      <selection pane="bottomLeft" activeCell="I7" sqref="I7"/>
    </sheetView>
  </sheetViews>
  <sheetFormatPr defaultRowHeight="12"/>
  <cols>
    <col min="1" max="1" width="4.140625" style="1" customWidth="1"/>
    <col min="2" max="2" width="22.85546875" style="1" customWidth="1"/>
    <col min="3" max="3" width="25.140625" style="1" bestFit="1" customWidth="1"/>
    <col min="4" max="4" width="15.42578125" style="1" customWidth="1"/>
    <col min="5" max="5" width="28.28515625" style="1" bestFit="1" customWidth="1"/>
    <col min="6" max="6" width="12.7109375" style="21" customWidth="1"/>
    <col min="7" max="7" width="13.28515625" style="21" customWidth="1"/>
    <col min="8" max="8" width="12.42578125" style="21" customWidth="1"/>
    <col min="9" max="9" width="12.85546875" style="21" customWidth="1"/>
    <col min="10" max="10" width="13.5703125" style="23" bestFit="1" customWidth="1"/>
    <col min="11" max="11" width="13.85546875" style="23" bestFit="1" customWidth="1"/>
    <col min="12" max="12" width="12.7109375" style="23" bestFit="1" customWidth="1"/>
    <col min="13" max="13" width="14" style="24" customWidth="1"/>
    <col min="14" max="14" width="13.28515625" style="1" customWidth="1"/>
    <col min="15" max="16384" width="9.140625" style="1"/>
  </cols>
  <sheetData>
    <row r="1" spans="1:25" ht="45.75" customHeight="1">
      <c r="A1" s="27"/>
      <c r="B1" s="27"/>
      <c r="C1" s="27"/>
      <c r="D1" s="27"/>
      <c r="E1" s="27"/>
      <c r="F1" s="28"/>
      <c r="G1" s="28"/>
      <c r="H1" s="28"/>
      <c r="I1" s="28"/>
      <c r="J1" s="40"/>
      <c r="K1" s="68" t="s">
        <v>163</v>
      </c>
      <c r="L1" s="68"/>
      <c r="M1" s="68"/>
      <c r="N1" s="68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</row>
    <row r="2" spans="1:25">
      <c r="A2" s="27"/>
      <c r="B2" s="27"/>
      <c r="C2" s="27"/>
      <c r="D2" s="27"/>
      <c r="E2" s="27"/>
      <c r="F2" s="28"/>
      <c r="G2" s="28"/>
      <c r="H2" s="28"/>
      <c r="I2" s="28"/>
      <c r="J2" s="32"/>
      <c r="K2" s="32"/>
      <c r="L2" s="32"/>
      <c r="M2" s="34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</row>
    <row r="3" spans="1:25" ht="66" customHeight="1">
      <c r="A3" s="77" t="s">
        <v>165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</row>
    <row r="4" spans="1:25">
      <c r="A4" s="41"/>
      <c r="B4" s="41"/>
      <c r="C4" s="41"/>
      <c r="D4" s="41"/>
      <c r="E4" s="41"/>
      <c r="F4" s="42"/>
      <c r="G4" s="42"/>
      <c r="H4" s="42"/>
      <c r="I4" s="42"/>
      <c r="J4" s="43"/>
      <c r="K4" s="43"/>
      <c r="L4" s="43"/>
      <c r="M4" s="44"/>
      <c r="N4" s="41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</row>
    <row r="5" spans="1:25" s="45" customFormat="1" ht="30" customHeight="1">
      <c r="A5" s="78" t="s">
        <v>0</v>
      </c>
      <c r="B5" s="74" t="s">
        <v>159</v>
      </c>
      <c r="C5" s="74" t="s">
        <v>7</v>
      </c>
      <c r="D5" s="74" t="s">
        <v>8</v>
      </c>
      <c r="E5" s="74" t="s">
        <v>1</v>
      </c>
      <c r="F5" s="67" t="s">
        <v>3</v>
      </c>
      <c r="G5" s="67" t="s">
        <v>4</v>
      </c>
      <c r="H5" s="67" t="s">
        <v>5</v>
      </c>
      <c r="I5" s="67" t="s">
        <v>6</v>
      </c>
      <c r="J5" s="72" t="s">
        <v>14</v>
      </c>
      <c r="K5" s="72"/>
      <c r="L5" s="72"/>
      <c r="M5" s="73" t="s">
        <v>22</v>
      </c>
      <c r="N5" s="73" t="s">
        <v>21</v>
      </c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</row>
    <row r="6" spans="1:25" ht="36">
      <c r="A6" s="78"/>
      <c r="B6" s="74"/>
      <c r="C6" s="74"/>
      <c r="D6" s="74"/>
      <c r="E6" s="74"/>
      <c r="F6" s="67"/>
      <c r="G6" s="67"/>
      <c r="H6" s="67"/>
      <c r="I6" s="67"/>
      <c r="J6" s="2" t="s">
        <v>12</v>
      </c>
      <c r="K6" s="2" t="s">
        <v>15</v>
      </c>
      <c r="L6" s="2" t="s">
        <v>13</v>
      </c>
      <c r="M6" s="73"/>
      <c r="N6" s="73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</row>
    <row r="7" spans="1:25" ht="40.5" customHeight="1">
      <c r="A7" s="3">
        <v>1</v>
      </c>
      <c r="B7" s="4" t="s">
        <v>164</v>
      </c>
      <c r="C7" s="5" t="s">
        <v>166</v>
      </c>
      <c r="D7" s="5" t="s">
        <v>160</v>
      </c>
      <c r="E7" s="6" t="s">
        <v>167</v>
      </c>
      <c r="F7" s="14">
        <v>114</v>
      </c>
      <c r="G7" s="14">
        <v>119</v>
      </c>
      <c r="H7" s="7" t="s">
        <v>161</v>
      </c>
      <c r="I7" s="15">
        <v>116.5</v>
      </c>
      <c r="J7" s="9">
        <f>ROUNDDOWN((85*N7/100),2)</f>
        <v>23316860</v>
      </c>
      <c r="K7" s="9">
        <v>3506708</v>
      </c>
      <c r="L7" s="9">
        <v>0</v>
      </c>
      <c r="M7" s="11">
        <v>27431600</v>
      </c>
      <c r="N7" s="11">
        <v>27431600</v>
      </c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</row>
    <row r="8" spans="1:25" ht="16.5" customHeight="1">
      <c r="A8" s="27"/>
      <c r="B8" s="27"/>
      <c r="C8" s="27"/>
      <c r="D8" s="27"/>
      <c r="E8" s="27"/>
      <c r="F8" s="28"/>
      <c r="G8" s="28"/>
      <c r="H8" s="28"/>
      <c r="I8" s="46" t="s">
        <v>23</v>
      </c>
      <c r="J8" s="47">
        <f>SUM(J7:J7)</f>
        <v>23316860</v>
      </c>
      <c r="K8" s="47">
        <f>SUM(K7:K7)</f>
        <v>3506708</v>
      </c>
      <c r="L8" s="20"/>
      <c r="M8" s="34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spans="1:25" ht="15" customHeight="1">
      <c r="A9" s="27"/>
      <c r="B9" s="27"/>
      <c r="C9" s="27"/>
      <c r="D9" s="27"/>
      <c r="E9" s="27"/>
      <c r="F9" s="28"/>
      <c r="G9" s="75" t="s">
        <v>25</v>
      </c>
      <c r="H9" s="75"/>
      <c r="I9" s="76"/>
      <c r="J9" s="70">
        <f>J8+K8</f>
        <v>26823568</v>
      </c>
      <c r="K9" s="71"/>
      <c r="L9" s="32"/>
      <c r="M9" s="34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pans="1:25" ht="18.75" customHeight="1">
      <c r="A10" s="27"/>
      <c r="B10" s="69" t="s">
        <v>162</v>
      </c>
      <c r="C10" s="69"/>
      <c r="D10" s="69"/>
      <c r="E10" s="69"/>
      <c r="F10" s="69"/>
      <c r="G10" s="69"/>
      <c r="H10" s="69"/>
      <c r="I10" s="69"/>
      <c r="J10" s="32"/>
      <c r="K10" s="32"/>
      <c r="L10" s="32"/>
      <c r="M10" s="34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1" spans="1:25">
      <c r="A11" s="27"/>
      <c r="B11" s="27"/>
      <c r="C11" s="27"/>
      <c r="D11" s="27"/>
      <c r="E11" s="27"/>
      <c r="F11" s="28"/>
      <c r="G11" s="28"/>
      <c r="H11" s="28"/>
      <c r="I11" s="28"/>
      <c r="J11" s="32"/>
      <c r="K11" s="32"/>
      <c r="L11" s="32"/>
      <c r="M11" s="34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spans="1:25">
      <c r="A12" s="27"/>
      <c r="B12" s="27"/>
      <c r="C12" s="27"/>
      <c r="D12" s="27"/>
      <c r="E12" s="27"/>
      <c r="F12" s="28"/>
      <c r="G12" s="28"/>
      <c r="H12" s="28"/>
      <c r="I12" s="28"/>
      <c r="J12" s="32"/>
      <c r="K12" s="32"/>
      <c r="L12" s="32"/>
      <c r="M12" s="34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</row>
    <row r="13" spans="1:25">
      <c r="A13" s="27"/>
      <c r="B13" s="27"/>
      <c r="C13" s="27"/>
      <c r="D13" s="27"/>
      <c r="E13" s="27"/>
      <c r="F13" s="28"/>
      <c r="G13" s="28"/>
      <c r="H13" s="28"/>
      <c r="I13" s="28"/>
      <c r="J13" s="32"/>
      <c r="K13" s="32"/>
      <c r="L13" s="32"/>
      <c r="M13" s="34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spans="1:25">
      <c r="A14" s="27"/>
      <c r="B14" s="27"/>
      <c r="C14" s="27"/>
      <c r="D14" s="27"/>
      <c r="E14" s="27"/>
      <c r="F14" s="28"/>
      <c r="G14" s="28"/>
      <c r="H14" s="28"/>
      <c r="I14" s="28"/>
      <c r="J14" s="32"/>
      <c r="K14" s="32"/>
      <c r="L14" s="32"/>
      <c r="M14" s="34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</row>
    <row r="15" spans="1:25">
      <c r="A15" s="27"/>
      <c r="B15" s="27"/>
      <c r="C15" s="27"/>
      <c r="D15" s="27"/>
      <c r="E15" s="27"/>
      <c r="F15" s="28"/>
      <c r="G15" s="28"/>
      <c r="H15" s="28"/>
      <c r="I15" s="28"/>
      <c r="J15" s="32"/>
      <c r="K15" s="32"/>
      <c r="L15" s="32"/>
      <c r="M15" s="34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</row>
    <row r="16" spans="1:25">
      <c r="A16" s="27"/>
      <c r="B16" s="27"/>
      <c r="C16" s="27"/>
      <c r="D16" s="27"/>
      <c r="E16" s="27"/>
      <c r="F16" s="28"/>
      <c r="G16" s="28"/>
      <c r="H16" s="28"/>
      <c r="I16" s="28"/>
      <c r="J16" s="32"/>
      <c r="K16" s="32"/>
      <c r="L16" s="32"/>
      <c r="M16" s="34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</row>
    <row r="17" spans="1:25">
      <c r="A17" s="27"/>
      <c r="B17" s="27"/>
      <c r="C17" s="27"/>
      <c r="D17" s="27"/>
      <c r="E17" s="27"/>
      <c r="F17" s="28"/>
      <c r="G17" s="28"/>
      <c r="H17" s="28"/>
      <c r="I17" s="28"/>
      <c r="J17" s="32"/>
      <c r="K17" s="32"/>
      <c r="L17" s="32"/>
      <c r="M17" s="34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</row>
    <row r="18" spans="1:25">
      <c r="A18" s="27"/>
      <c r="B18" s="27"/>
      <c r="C18" s="27"/>
      <c r="D18" s="27"/>
      <c r="E18" s="27"/>
      <c r="F18" s="28"/>
      <c r="G18" s="28"/>
      <c r="H18" s="28"/>
      <c r="I18" s="28"/>
      <c r="J18" s="32"/>
      <c r="K18" s="32"/>
      <c r="L18" s="32"/>
      <c r="M18" s="34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</row>
    <row r="19" spans="1:25">
      <c r="A19" s="27"/>
      <c r="B19" s="27"/>
      <c r="C19" s="27"/>
      <c r="D19" s="27"/>
      <c r="E19" s="27"/>
      <c r="F19" s="28"/>
      <c r="G19" s="28"/>
      <c r="H19" s="28"/>
      <c r="I19" s="28"/>
      <c r="J19" s="32"/>
      <c r="K19" s="32"/>
      <c r="L19" s="32"/>
      <c r="M19" s="34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</row>
    <row r="20" spans="1:25">
      <c r="A20" s="27"/>
      <c r="B20" s="27"/>
      <c r="C20" s="27"/>
      <c r="D20" s="27"/>
      <c r="E20" s="27"/>
      <c r="F20" s="28"/>
      <c r="G20" s="28"/>
      <c r="H20" s="28"/>
      <c r="I20" s="28"/>
      <c r="J20" s="32"/>
      <c r="K20" s="32"/>
      <c r="L20" s="32"/>
      <c r="M20" s="34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</row>
    <row r="21" spans="1:25">
      <c r="A21" s="27"/>
      <c r="B21" s="27"/>
      <c r="C21" s="27"/>
      <c r="D21" s="27"/>
      <c r="E21" s="27"/>
      <c r="F21" s="28"/>
      <c r="G21" s="28"/>
      <c r="H21" s="28"/>
      <c r="I21" s="28"/>
      <c r="J21" s="32"/>
      <c r="K21" s="32"/>
      <c r="L21" s="32"/>
      <c r="M21" s="34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</row>
    <row r="22" spans="1:25">
      <c r="A22" s="27"/>
      <c r="B22" s="27"/>
      <c r="C22" s="27"/>
      <c r="D22" s="27"/>
      <c r="E22" s="27"/>
      <c r="F22" s="28"/>
      <c r="G22" s="28"/>
      <c r="H22" s="28"/>
      <c r="I22" s="28"/>
      <c r="J22" s="32"/>
      <c r="K22" s="32"/>
      <c r="L22" s="32"/>
      <c r="M22" s="34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</row>
    <row r="23" spans="1:25">
      <c r="A23" s="27"/>
      <c r="B23" s="27"/>
      <c r="C23" s="27"/>
      <c r="D23" s="27"/>
      <c r="E23" s="27"/>
      <c r="F23" s="28"/>
      <c r="G23" s="28"/>
      <c r="H23" s="28"/>
      <c r="I23" s="28"/>
      <c r="J23" s="32"/>
      <c r="K23" s="32"/>
      <c r="L23" s="32"/>
      <c r="M23" s="34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</row>
    <row r="24" spans="1:25">
      <c r="A24" s="27"/>
      <c r="B24" s="27"/>
      <c r="C24" s="27"/>
      <c r="D24" s="27"/>
      <c r="E24" s="27"/>
      <c r="F24" s="28"/>
      <c r="G24" s="28"/>
      <c r="H24" s="28"/>
      <c r="I24" s="28"/>
      <c r="J24" s="32"/>
      <c r="K24" s="32"/>
      <c r="L24" s="32"/>
      <c r="M24" s="34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</row>
    <row r="25" spans="1:25">
      <c r="A25" s="27"/>
      <c r="B25" s="27"/>
      <c r="C25" s="27"/>
      <c r="D25" s="27"/>
      <c r="E25" s="27"/>
      <c r="F25" s="28"/>
      <c r="G25" s="28"/>
      <c r="H25" s="28"/>
      <c r="I25" s="28"/>
      <c r="J25" s="32"/>
      <c r="K25" s="32"/>
      <c r="L25" s="32"/>
      <c r="M25" s="34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</row>
    <row r="26" spans="1:25">
      <c r="A26" s="27"/>
      <c r="B26" s="27"/>
      <c r="C26" s="27"/>
      <c r="D26" s="27"/>
      <c r="E26" s="27"/>
      <c r="F26" s="28"/>
      <c r="G26" s="28"/>
      <c r="H26" s="28"/>
      <c r="I26" s="28"/>
      <c r="J26" s="32"/>
      <c r="K26" s="32"/>
      <c r="L26" s="32"/>
      <c r="M26" s="34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</row>
    <row r="27" spans="1:25">
      <c r="A27" s="27"/>
      <c r="B27" s="27"/>
      <c r="C27" s="27"/>
      <c r="D27" s="27"/>
      <c r="E27" s="27"/>
      <c r="F27" s="28"/>
      <c r="G27" s="28"/>
      <c r="H27" s="28"/>
      <c r="I27" s="28"/>
      <c r="J27" s="32"/>
      <c r="K27" s="32"/>
      <c r="L27" s="32"/>
      <c r="M27" s="34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</row>
    <row r="28" spans="1:25">
      <c r="A28" s="27"/>
      <c r="B28" s="27"/>
      <c r="C28" s="27"/>
      <c r="D28" s="27"/>
      <c r="E28" s="27"/>
      <c r="F28" s="28"/>
      <c r="G28" s="28"/>
      <c r="H28" s="28"/>
      <c r="I28" s="28"/>
      <c r="J28" s="32"/>
      <c r="K28" s="32"/>
      <c r="L28" s="32"/>
      <c r="M28" s="34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</row>
    <row r="29" spans="1:25">
      <c r="A29" s="27"/>
      <c r="B29" s="27"/>
      <c r="C29" s="27"/>
      <c r="D29" s="27"/>
      <c r="E29" s="27"/>
      <c r="F29" s="28"/>
      <c r="G29" s="28"/>
      <c r="H29" s="28"/>
      <c r="I29" s="28"/>
      <c r="J29" s="32"/>
      <c r="K29" s="32"/>
      <c r="L29" s="32"/>
      <c r="M29" s="34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</row>
    <row r="30" spans="1:25">
      <c r="A30" s="27"/>
      <c r="B30" s="27"/>
      <c r="C30" s="27"/>
      <c r="D30" s="27"/>
      <c r="E30" s="27"/>
      <c r="F30" s="28"/>
      <c r="G30" s="28"/>
      <c r="H30" s="28"/>
      <c r="I30" s="28"/>
      <c r="J30" s="32"/>
      <c r="K30" s="32"/>
      <c r="L30" s="32"/>
      <c r="M30" s="34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</row>
    <row r="31" spans="1:25">
      <c r="A31" s="27"/>
      <c r="B31" s="27"/>
      <c r="C31" s="27"/>
      <c r="D31" s="27"/>
      <c r="E31" s="27"/>
      <c r="F31" s="28"/>
      <c r="G31" s="28"/>
      <c r="H31" s="28"/>
      <c r="I31" s="28"/>
      <c r="J31" s="32"/>
      <c r="K31" s="32"/>
      <c r="L31" s="32"/>
      <c r="M31" s="34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</row>
    <row r="32" spans="1:25">
      <c r="A32" s="27"/>
      <c r="B32" s="27"/>
      <c r="C32" s="27"/>
      <c r="D32" s="27"/>
      <c r="E32" s="27"/>
      <c r="F32" s="28"/>
      <c r="G32" s="28"/>
      <c r="H32" s="28"/>
      <c r="I32" s="28"/>
      <c r="J32" s="32"/>
      <c r="K32" s="32"/>
      <c r="L32" s="32"/>
      <c r="M32" s="34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</row>
    <row r="33" spans="1:15">
      <c r="A33" s="27"/>
      <c r="B33" s="27"/>
      <c r="C33" s="27"/>
      <c r="D33" s="53"/>
      <c r="E33" s="45"/>
      <c r="F33" s="50"/>
      <c r="G33" s="50"/>
      <c r="H33" s="50"/>
      <c r="I33" s="50"/>
      <c r="J33" s="51"/>
      <c r="K33" s="51"/>
      <c r="L33" s="51"/>
      <c r="M33" s="52"/>
      <c r="N33" s="45"/>
      <c r="O33" s="45"/>
    </row>
    <row r="34" spans="1:15">
      <c r="A34" s="45"/>
      <c r="B34" s="45"/>
      <c r="C34" s="45"/>
    </row>
  </sheetData>
  <mergeCells count="17">
    <mergeCell ref="G5:G6"/>
    <mergeCell ref="H5:H6"/>
    <mergeCell ref="I5:I6"/>
    <mergeCell ref="K1:N1"/>
    <mergeCell ref="B10:I10"/>
    <mergeCell ref="J9:K9"/>
    <mergeCell ref="J5:L5"/>
    <mergeCell ref="M5:M6"/>
    <mergeCell ref="N5:N6"/>
    <mergeCell ref="B5:B6"/>
    <mergeCell ref="C5:C6"/>
    <mergeCell ref="D5:D6"/>
    <mergeCell ref="E5:E6"/>
    <mergeCell ref="G9:I9"/>
    <mergeCell ref="A3:N3"/>
    <mergeCell ref="A5:A6"/>
    <mergeCell ref="F5:F6"/>
  </mergeCells>
  <pageMargins left="0.19685039370078741" right="0.19685039370078741" top="0.39370078740157483" bottom="0.78740157480314965" header="0.19685039370078741" footer="0.19685039370078741"/>
  <pageSetup paperSize="9" scale="65" orientation="landscape" r:id="rId1"/>
  <headerFoot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Lista wg nr projektów</vt:lpstr>
      <vt:lpstr>Lista w trakcie negocj po zwiek</vt:lpstr>
      <vt:lpstr>Lista rankingowa</vt:lpstr>
      <vt:lpstr>'Lista rankingowa'!Obszar_wydruku</vt:lpstr>
      <vt:lpstr>'Lista wg nr projektów'!Obszar_wydruku</vt:lpstr>
      <vt:lpstr>'Lista rankingowa'!Tytuły_wydruku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MirLen</dc:creator>
  <cp:lastModifiedBy>Korochoda-Pabierowska Sylwia</cp:lastModifiedBy>
  <cp:lastPrinted>2024-01-30T09:20:42Z</cp:lastPrinted>
  <dcterms:created xsi:type="dcterms:W3CDTF">2016-03-07T12:12:29Z</dcterms:created>
  <dcterms:modified xsi:type="dcterms:W3CDTF">2024-02-05T08:22:57Z</dcterms:modified>
</cp:coreProperties>
</file>